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03 Kommunikation\05 Kommunikationsværktøjer\02 Projektkommunikation\CLA\Henriette\Rådet for bæredygtig byggeri\"/>
    </mc:Choice>
  </mc:AlternateContent>
  <xr:revisionPtr revIDLastSave="0" documentId="8_{D122B8EC-412C-4D1A-85E4-536F99FFC533}" xr6:coauthVersionLast="47" xr6:coauthVersionMax="47" xr10:uidLastSave="{00000000-0000-0000-0000-000000000000}"/>
  <bookViews>
    <workbookView xWindow="-120" yWindow="-120" windowWidth="29040" windowHeight="15840" activeTab="1" xr2:uid="{256495C1-62F7-4092-B4C6-451A9466E014}"/>
  </bookViews>
  <sheets>
    <sheet name="Kolofon" sheetId="6" r:id="rId1"/>
    <sheet name="Vejledning" sheetId="5" r:id="rId2"/>
    <sheet name="Screening"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5" i="4" l="1"/>
  <c r="T89" i="4"/>
  <c r="U56" i="4" a="1"/>
  <c r="U56" i="4" s="1"/>
  <c r="U163" i="4" a="1"/>
  <c r="U163" i="4" s="1"/>
  <c r="U148" i="4" a="1"/>
  <c r="U148" i="4" s="1"/>
  <c r="U136" i="4" a="1"/>
  <c r="U136" i="4" s="1"/>
  <c r="U125" i="4" a="1"/>
  <c r="U125" i="4" s="1"/>
  <c r="U116" i="4" a="1"/>
  <c r="U116" i="4" s="1"/>
  <c r="U104" i="4" a="1"/>
  <c r="U104" i="4" s="1"/>
  <c r="U88" i="4" a="1"/>
  <c r="U88" i="4" s="1"/>
  <c r="U77" i="4" a="1"/>
  <c r="U77" i="4" s="1"/>
  <c r="U65" i="4" a="1"/>
  <c r="U65" i="4" s="1"/>
  <c r="U46" i="4" a="1"/>
  <c r="U46" i="4" s="1"/>
  <c r="U35" i="4" a="1"/>
  <c r="U35" i="4" s="1"/>
  <c r="U26" i="4" a="1"/>
  <c r="U26" i="4" s="1"/>
  <c r="T164" i="4"/>
  <c r="T137" i="4"/>
  <c r="T47" i="4"/>
  <c r="U89" i="4" l="1"/>
  <c r="R48" i="4" s="1"/>
  <c r="P138" i="4"/>
  <c r="P106" i="4" l="1"/>
  <c r="P90" i="4"/>
  <c r="O90" i="4"/>
  <c r="P48" i="4"/>
  <c r="P18" i="4"/>
  <c r="U93" i="4"/>
  <c r="U92" i="4"/>
  <c r="U47" i="4"/>
  <c r="R18" i="4" s="1"/>
  <c r="U105" i="4" l="1"/>
  <c r="R90" i="4" s="1"/>
  <c r="U164" i="4"/>
  <c r="R138" i="4" s="1"/>
  <c r="O138" i="4"/>
  <c r="E138" i="4"/>
  <c r="O106" i="4"/>
  <c r="E106" i="4"/>
  <c r="E90" i="4"/>
  <c r="O48" i="4"/>
  <c r="E48" i="4"/>
  <c r="O18" i="4"/>
  <c r="E18" i="4"/>
  <c r="U137" i="4" l="1"/>
  <c r="R106" i="4" s="1"/>
  <c r="P11" i="4" s="1"/>
  <c r="Q11" i="4" s="1"/>
  <c r="P8" i="4"/>
  <c r="Q8" i="4" s="1"/>
  <c r="P10" i="4"/>
  <c r="Q10" i="4" s="1"/>
  <c r="R10" i="4" s="1"/>
  <c r="P12" i="4"/>
  <c r="R8" i="4" l="1"/>
  <c r="R11" i="4"/>
  <c r="Q12" i="4"/>
  <c r="R12" i="4" s="1"/>
  <c r="P9" i="4"/>
  <c r="Q9" i="4" s="1"/>
  <c r="R9" i="4" s="1"/>
  <c r="R13" i="4" l="1"/>
  <c r="M1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<sst xmlns="http://schemas.openxmlformats.org/spreadsheetml/2006/main" count="254" uniqueCount="153">
  <si>
    <t>Ingen af ovenstående</t>
  </si>
  <si>
    <t>Alle ovenstående</t>
  </si>
  <si>
    <t>Ved ikke</t>
  </si>
  <si>
    <t>Vægtning</t>
  </si>
  <si>
    <t>Score</t>
  </si>
  <si>
    <t>Vægtet screening</t>
  </si>
  <si>
    <t>Under halvdelen af ovenstående</t>
  </si>
  <si>
    <t>Over halvdelen af ovenstående</t>
  </si>
  <si>
    <t>Proces kvalitet</t>
  </si>
  <si>
    <t>Miljø kvalitet</t>
  </si>
  <si>
    <t>Økonomisk kvalitet</t>
  </si>
  <si>
    <t>Social kvalitet</t>
  </si>
  <si>
    <t>Teknisk kvalitet</t>
  </si>
  <si>
    <t>Max point i graf</t>
  </si>
  <si>
    <t>Screening</t>
  </si>
  <si>
    <t>Projekt navn:</t>
  </si>
  <si>
    <t>Screening af projekter vedr. hoteller og ferieresorts</t>
  </si>
  <si>
    <t>Baggrund og formål med værktøjet</t>
  </si>
  <si>
    <t xml:space="preserve">1. </t>
  </si>
  <si>
    <t>2.</t>
  </si>
  <si>
    <t>At belyse et konkret projekts formåen indenfor udvalgte bæredygtighedstemaer, der relaterer sig til DGNB-standarden.</t>
  </si>
  <si>
    <t xml:space="preserve">3. </t>
  </si>
  <si>
    <t>At gøre vejen til DGNB-certificering af projekterne lettere.</t>
  </si>
  <si>
    <t>Anvendelse af værktøjet</t>
  </si>
  <si>
    <t>-</t>
  </si>
  <si>
    <t xml:space="preserve">Krav til byggematerialer og -produkters indvirkning på miljø og sundhed er integreret i udbudsmaterialet i form af generelle bemærkninger. </t>
  </si>
  <si>
    <t xml:space="preserve">I tillæg til ovenstående er krav til byggematerialer og -produkters indvirkning på miljø og sundhed integreret i udbudsmaterialet specifikt for de enkelte faggrupper samt i udvalgte tilfælde ligeledes for de enkelte ydelser. </t>
  </si>
  <si>
    <t>Udbudskravene kan suppleres med tekniske aspekter såsom robusthed, holdbarhed, vedligehold, rengøringsvenlighed, genanvendelse, genbrug mv.</t>
  </si>
  <si>
    <t>Ligeledes kan udbudskravene suppleres med krav til de bydende omkring sociale indsatser i forbindelse med det konkrete projekt.</t>
  </si>
  <si>
    <t xml:space="preserve">Kravene i udbuddet anmoder udtrykkeligt om genanvendelse eller genbrug af byggematerialer og -produkter i forbindelse med det konkrete projekt. </t>
  </si>
  <si>
    <t xml:space="preserve">Der er foretaget en analyse af hvilke faktorer, der kan påvirke og fremskynde lokale interessenters mulighed for at starte, udvikle og drive delprojekter i planlægningen af projektområdet. </t>
  </si>
  <si>
    <t xml:space="preserve">Der er udarbejdet en handleplan med styringsværktøjer og rammebetingelser for, hvordan interessenternes engagement i projektet sikres og fastholdes. </t>
  </si>
  <si>
    <t>Udvikler, investor, involverede virksomheder eller kommunen tilbyder tiltag, der kan styrke det sociale fællesskab i projektområdet. Det kan f.eks. være fællesfaciliteter, lokalavis eller byfester.</t>
  </si>
  <si>
    <t>En udvalgt kommunal medarbejder er udpeget som ansvarlig for den kommunale proces for projektet. Og den pågældende medarbejder indgår i projektets styregruppe, så der både er stort kommunalt ansvar for opgaveløsningen og sikret korte beslutningsveje.</t>
  </si>
  <si>
    <t>Byggegrunde udbydes/tildeles efter andre modeller end kun grundpris. Miljømæssige og/eller sociale aspekter bliver tilgodeset, enten gennem tildelingskriterier eller som afslag, tilskud eller andre incitamenter.</t>
  </si>
  <si>
    <t>Der er foretaget analyse af lokale interessenter, der kunne have en holdning til projektet.</t>
  </si>
  <si>
    <t xml:space="preserve">Der har været dialog med lokale interessenter ifm. udarbejdelse af visionen og hovedgreb for projektet. </t>
  </si>
  <si>
    <t>Forslag fra eventuelle workshops er noteret og opstillet på en klar og transparent måde.</t>
  </si>
  <si>
    <t>Forslagene fra workshops/brugerinddragelse er implementeret i projektet.</t>
  </si>
  <si>
    <t xml:space="preserve">De borgerinvolverede processer har haft fokus på bæredygtighed, som kan relateres til miljø, social og økonomisk bæredygtighed i DGNB-forstand. </t>
  </si>
  <si>
    <t>Der oprettes en livscyklusvurdering (LCA) i den tidlige planlægningsfase.</t>
  </si>
  <si>
    <t>VÆR OPMÆRKSOM PÅ:</t>
  </si>
  <si>
    <t>Såfremt nærværende screeningspørgsmål viser, at projektet er i risiko for en af ovenstående naturkatastrofer, så skal det redegøres, hvorledes man indarbejder tilstrækkelige kompenserende tiltag i projektet.</t>
  </si>
  <si>
    <t xml:space="preserve">En fagperson (f.eks. biolog) har foretaget en kortlægning og analyse af eksisterende habitaters tilstand og udbredelse i projektområdet. </t>
  </si>
  <si>
    <t>En fagperson (f.eks. biolog) har udarbejdet en plan for naturen og biodiversitet i projektområdet, som sikrer eksisterende biodiversitet, samt en plan for forbedring.</t>
  </si>
  <si>
    <t>Alle træer med en alder på mere end 10 år er bevaret.</t>
  </si>
  <si>
    <t>Ingen af de invasive plantearter, som er nævnt i miljøstyrelsens liste over invasive arter i Europa og Danmark, er planlagt i projektområdet.</t>
  </si>
  <si>
    <t>Der er givet tilsagn/indgået aftale om en plejeplan for udearealerne i området med et kvalificeret specialfirma, der har fokus på at vedligeholde den ønskede funktionelle tilstand og den biologiske kvalitet. Der skal være indgået aftale om en årlig kontrol.</t>
  </si>
  <si>
    <t>Ingen dele af projektområdet er truet af storme</t>
  </si>
  <si>
    <t>Ingen dele af projektet er truet af oversvømmelse</t>
  </si>
  <si>
    <t>Ingen dele af projektet har blue-spots</t>
  </si>
  <si>
    <t>Ingen dele af projektet er truet af jordskred eller terrænsænkning</t>
  </si>
  <si>
    <t>Ingen dele af projektet er truet af stormflod</t>
  </si>
  <si>
    <t>Størstedelen af projektområdet har tidligere været anvendt til bygninger, industri, transport, parkering eller infrastruktur.</t>
  </si>
  <si>
    <t>Projektområdet er placeret således at det er integreret i eller knytter an til en eksisterende by eller bymæssig bebyggelse.</t>
  </si>
  <si>
    <t>Der er naturlige kilder, åer og/eller søer i projektområdet, som bevares og ikke ændrer tilstand ifm. projektet.</t>
  </si>
  <si>
    <t>Der er udarbejdet en plan for håndtering af opgravet jord og der udført detaljerede undersøgelser for at kortlægge niveauet af forurening i jorden.</t>
  </si>
  <si>
    <t xml:space="preserve">Alt uforurenet jord genbruges i projektet og alt forurenet jord sendes til oprensning. </t>
  </si>
  <si>
    <t>Der oprettes en totaløkonomisk beregning (LCC) i den tidlige planlægningsfase.</t>
  </si>
  <si>
    <t>Der er foretaget LCC-variantstudier i den tidlige planlægningsfase, her med sammenligning af totaløkonomiske effekter af relevante løsningsforslag.</t>
  </si>
  <si>
    <t>Klimatilpasning; der er foretaget afstrømningsanalyse og analysen er anvendt i udformningen af projektet.</t>
  </si>
  <si>
    <t xml:space="preserve">Klimatilpasning; Kommunens spildevandsplan opstiller mål, som fremmer afledningssikkerheden, f.eks. kapacitetsforøgelse mhp. øget forsyningssikkerhed, miljømæssige forbedringer af udledningen eller begrænsning af overløb. </t>
  </si>
  <si>
    <t>Klimatilpasning; Der er udarbejdet en klimatilpasningsstrategi, der tager stilling til det aktuelle projekt. Kommunens klimatilpasningsstrategi kan også godkendes, hvis den er udgivet for højst tre år siden og projektområdet er omfattet i kommunens strategi.</t>
  </si>
  <si>
    <t xml:space="preserve">Forsyning; Projektet indeholder tiltag, der reducerer behovet for drikkevand leveret fra vandværk, f.eks. omfattende anvendelse af regnvand eller genanvendelse af gråt spildevand. </t>
  </si>
  <si>
    <t>Forsyning; mindst 10% af projektets energibehov (slutenergi) til varme og strøm kommer fra egen produktion, f.eks. vha. solceller, restvarme fra produktion eller geotermi.</t>
  </si>
  <si>
    <t>Materiale-/bygningspas; Materialer og ressourcer i projektet er registreret med henblik på direkte genbrug eller genanvendelse af materialer efter den aktuelle genstands levetid. Der er enten bygningspas på størstedelen af bygningerne i projektet, eller der er materialepas på de mest væsentlige materialer (på tværs af byggerier i projektområdet). Læs mere om materiale- og bygningspas på Teknologisk Instituts hjemmeside.</t>
  </si>
  <si>
    <t>Projektet indeholder yderligere tiltag, der understøtter tankegangen Design for Disassembly/Design for adskillelse. Læs mere om Design for Disassembly på Teknologisk Instituts hjemmeside.</t>
  </si>
  <si>
    <t>Principperne for universelt design er anvendt som grundlæggende designholdning i projektet, således at inde- såvel som udearealer henvender sig til alle mennesker uanset fysiske eller mentale begrænsninger.</t>
  </si>
  <si>
    <t>En projektspecifik tilgængelighedsstrategi er udarbejdet i tidlig designfase og foreligger senest ved myndighedsprojekt.</t>
  </si>
  <si>
    <t xml:space="preserve">Der har været inddragelse af kommende eller nuværende beboere og andre brugere herunder repræsentanter for personer med funktionsnedsættelser. Inddragelsen skal have haft betydning for resultatet. </t>
  </si>
  <si>
    <t xml:space="preserve">Der er foretaget tilgængelighedsrevision eller en sammenlignelig professionel vurdering af tilgængeligheden i projektet på mindst 1 trin i løbet af processen. Revisionen skal have haft betydning for resultatet. </t>
  </si>
  <si>
    <t>Der er udarbejdet en kontekstanalyse af den eksisterende omkringliggende struktur. Følgende aspekter skal indgå i analysen: Morfologi, topografi, skala, synsakser, orienteringspunkter.</t>
  </si>
  <si>
    <t>Projektet er integreret i den omkringliggende struktur, og integrationen er, på en forståelig måde, afledt af resultaterne af kontekstanalysen.</t>
  </si>
  <si>
    <t>Der er udarbejdet en analyse af den eksisterende mobilitetsstruktur. Følgende delelementer skal indgå: Offentlig transport, vigtige veje samt cykel- og gangstier.</t>
  </si>
  <si>
    <t>Projektet er integreret i mobilitetsstrukturen, og integrationen er, på en forståelig måde, afledt af resultaterne af mobilitetsstrukturanalysen.</t>
  </si>
  <si>
    <t>Der er udført en opgørelse af områdets bevaringsværdige og identitetsskabende infrastruktur, bygninger samt biotoper og træer inden projektstart (inden byggetilladelsen er givet).</t>
  </si>
  <si>
    <t>Eksisterende, identitetsskabende elementer fra opgørelsen er integreret i den videre udvikling. Infrastruktur samt bygninger, som har bymæssige eller æstetiske kvaliteter, (typiske for stedet, fredede bygninger, ’samtidsvidner’ osv.), anses som identitetsskabende.</t>
  </si>
  <si>
    <t>En midlertidig anvendelse af eksisterende bygningsmasse og strukturer på området er planlagt/implementeret. Anvendelsen skal bidrage til styrkelse af stedets identitet og mangfoldighed.</t>
  </si>
  <si>
    <t>I projektets planlægnings- og designfaser er der aktivt anvendt analyser af soleksponering (ved forårsjævndøgn 21.marts) og solafskærmning (ved sommersolhverv 21. juni) på vigtige opholdssteder, som pladser, torve, legepladser m.m., hvor der inviteres til ophold.</t>
  </si>
  <si>
    <t>Der er gennemført en overordnet undersøgelse af vindstrømninger i projektområdet med udgangspunkt i mest dominerende vindretning(er) med CFD (Computational Fluid Dynamics) vindsimuleringer. (CFD-vindsimulering skal være udført for min. én dominerende vindretning).</t>
  </si>
  <si>
    <t>Der integreres koncepter for genbrug og genanvendelse i den tidlige planlægningsfase, senest som en del af hovedprojektering.</t>
  </si>
  <si>
    <t>Konceptet evaluerer forskellige løsninger ift. at optimere ressourceeffektiviteten i produktionsfasen for materialer til anvendelse i den konkrete bygning.</t>
  </si>
  <si>
    <t>Konceptet evaluerer forskellige løsninger ift. at optimere ressourceeffektiviteten efter endt levetid i den konkrete bygning.</t>
  </si>
  <si>
    <t>Der er benyttet og integreret genbrugte eller genanvendte materialer i det konkrete byggeri. Jo større andel, desto bedre.</t>
  </si>
  <si>
    <t>Der er benyttet og integreret materialer, som muliggør genbrug og genanvendelse efter endt levetid i den konkrete bygning (design for adskillelse).</t>
  </si>
  <si>
    <t>For renoveringer eller nedrivningsprojekter: Der er benyttet og integreret koncepter for enten direkte genbrug af eksisterende materialer eller korrekt bortskaffelse som affald.</t>
  </si>
  <si>
    <t>Koncept for ressourcekredsløb; Projektet indeholder et koncept for ressourcekredslab, der indeholder beskrivelser, koncepter, mål og virkemidler for forebyggelse af affald, genbrug, genanvendelse og nyttiggørelse af affald baseret på kvalitative data om projektområdets affaldsproduktion.</t>
  </si>
  <si>
    <t xml:space="preserve">Koncept for ressourcekredsløb; Konceptet for ressourcekredsløb indeholder også oplysninger om forventet levetid på installationer og/eller tidsplaner for fremtidige tiltag. </t>
  </si>
  <si>
    <t>Mål og virkemidler, som er beskrevet i affaldskonceptet, gælder også for tredjepart (f.eks. catering til arrangementer i området).</t>
  </si>
  <si>
    <t>Forebyggelse og reduktion af affald; For at kunne reducere affaldsmængderne, må der skabes et overblik over dem. Der er derfor udarbejdet et affaldsregnskab, der skaber overblik over affaldsmængderne og fordelingen af mængderne set i forhold til affaldshierarkiet.</t>
  </si>
  <si>
    <t xml:space="preserve">Projektet indeholder informations- og rådgivningskampagner, der er rettet mod bestemte målgrupper, samt arrangementer for alle brugergrupper i projektområdet, til forebyggelse af affald. </t>
  </si>
  <si>
    <t>I projektet træffes særlige foranstaltninger for at reducere emballageaffald. F.eks. køb af rengøringsmidler i koncentrat, store partier uden emballage af hver enhed, og/eller at emballagen kan returneres til producent.</t>
  </si>
  <si>
    <t>Der er uddannelse eller træning for medarbejdere, for at sikre genbrug samt ansvarlig håndtering af affald til genanvendelse, nyttiggørelse eller bortskaffelse.</t>
  </si>
  <si>
    <t>Der implementeres i projektområdet tiltag, der kan fremme et lavere ressourceforbrug gennem deleøkonomi. Det kan f.eks. være deling af biler, cykler, både, værktøj o.lign. gennem retur- eller pantsystemer, leasing eller andre koncepter.</t>
  </si>
  <si>
    <t>Affaldssortering ved ferieboliger; projektet indeholder fokus på at sikre, at alle ferieboliger har nem adgang til affaldssortering. Sortering og genanvendelse skal dokumenteres for alle de følgende affaldsfraktioner, der løbende genereres i projektområdet: Pap, papir, glas, metal, plast, organisk affald, tekstiler og problemaffald.</t>
  </si>
  <si>
    <t>Projektet indeholder innovative koncepter til affaldslogistik i bydelen (f.eks. affaldscentraler, som forsynes med rørsystemer, transportbånd eller elektriske indsamlingskøretøjer.</t>
  </si>
  <si>
    <t>Der er en medarbejder tilknyttet projektområdet, der har ansvaret for driften og fortsat optimering af ressourcekredsløbet.</t>
  </si>
  <si>
    <t>Der er foretaget ressourcekortlægning af eventuelle bygninger, der planlægges nedrevet i projektområdet ifm. projektet. Og mere end halvdelen af materialerne fra de nedrevne bygninger genbruges eller genanvendes (afleveres til affaldsmodtager til genbrug eller genanvendelse).</t>
  </si>
  <si>
    <t>BYG PRO 1.4 Bæredygtighed i entrepriseudbud</t>
  </si>
  <si>
    <t>BYO PRO 1.9 Parternes engagement</t>
  </si>
  <si>
    <t>BYG ENV 1.1 Livscyklusvurdering</t>
  </si>
  <si>
    <t xml:space="preserve">BYO ENV1.6 Naturkatastrofer </t>
  </si>
  <si>
    <t>BYO ENV 2.3 Arealanvendelse</t>
  </si>
  <si>
    <t>BYO ENV 2.4 Biodiversitet</t>
  </si>
  <si>
    <t>BYG ECO 1.1 Totaløkonomi</t>
  </si>
  <si>
    <t>BYO ECO2.1 Tilpasningsevne og resiliens</t>
  </si>
  <si>
    <t>BYG SOC2.1 Universelt design og tilgængelighed</t>
  </si>
  <si>
    <t>BYO SOC3.1 Bymæssig integration og identitet</t>
  </si>
  <si>
    <t>BYG TEC1.6 Nedtagning og genanvendelse</t>
  </si>
  <si>
    <t>BYO TEC2.2 Ressourcekredsløb</t>
  </si>
  <si>
    <t>Afstand og rute til kollektiv trafik og nærmeste indkøbsmulighed fra boliger/værelser målrettet personer med funktionsnedsættelse er analyseret og udbedret med udgangspunkt i principperne for universelt design.</t>
  </si>
  <si>
    <t>BYO PRO 1.7 Inddragelse</t>
  </si>
  <si>
    <t>•</t>
  </si>
  <si>
    <t>Intro og vejledning til værktøjet</t>
  </si>
  <si>
    <t>At bistå projektudviklere, investorer og andre aktører i kyst- og naturturismen og overnatningssektoren for at hjælpe dem med at træffe valg, der øger projekternes bæredygtighed.</t>
  </si>
  <si>
    <t>Resultatvisning</t>
  </si>
  <si>
    <t>Sum</t>
  </si>
  <si>
    <t>Klik her</t>
  </si>
  <si>
    <t>Omkringliggende arealers termiske egenskaber samt dominerende vindretninger og vindforhold i området er analyseret tidligt.</t>
  </si>
  <si>
    <t>Analyser af byklima har haft indflydelse på bygningernes placering og orientering i området.</t>
  </si>
  <si>
    <t>Der arbejdes aktivt med overfladers temperatursænkningspotentiale for at minimere varmeøeffekt i området.</t>
  </si>
  <si>
    <t>Placering, design og orientering af bebyggelse er optimeret for både inde- og udeklima.</t>
  </si>
  <si>
    <t xml:space="preserve">Bygningsbrugere har selv mulighed for at overstyre eventuel automatik og dermed selv styre indeklimaet ved udluftning, ventilation, temperaturer og solafskærmning.	</t>
  </si>
  <si>
    <t>Der foretages LCA-variantstudier i den tidlige planlægnings/designfase med fokus på at nedbringe klimaaftrykket. F.eks. med sammenligning af relevante variationer ift. konstruktionsprincipper, materialevalg, volumenstudier mv.</t>
  </si>
  <si>
    <t>Bevaring, renovering og transformation af eksisterende bygninger i området er en vigtig del af projektet.</t>
  </si>
  <si>
    <t>Størstedelen af bygningerne i projektet opfylder kravene i lavemissionsklassen (maks. 8 kg CO₂-ækv/m²/år).</t>
  </si>
  <si>
    <t xml:space="preserve">Det overvejes løbende hvorvidt jomfruelige materialer kan erstattes med genbrugsmaterialer	</t>
  </si>
  <si>
    <t>Grøn over 70% samlet og over 50% i kvalitetsniveau 
= Projektet er rigtig godt på vej mod en DGNB-certificering</t>
  </si>
  <si>
    <t xml:space="preserve">Let gul under 30% samlet  
= Nu er du i gang. Husk at alle kvaliteter skal besvares. </t>
  </si>
  <si>
    <t>Grøn 50-70% samlet
= Projektet er godt på vej mod en DGNB-certificering</t>
  </si>
  <si>
    <t>Let grøn 30-50% samlet  
= Der mangler lidt endnu for at komme tæt på en DGNB-certificering</t>
  </si>
  <si>
    <t>Øverst i højre hjørne ligger et skema hvor scoren fra screeningen optælles. Projektnavnet skrives ind, resten af felterne skal der ikke gøres noget ved. Under vægtning kan ses hvilken vægt kvaliteterne har i forhold til hinanden. Under screening er den direkte pointtælling fra screeningen vist. Under vægtet screening er pointtællingen multipliceret med vægtningen. De vigtigste tal ligger i kolonnen 'Score' længst til højre. Her kan ses den procentmæssige fordeling af hvor mange spørgsmål projektet opfylder ud af alle spørgsmål i kvaliteten / hele screeningen. Nederst er en farveskala og en kort kommentar, der angiver hvor godt projektet er stillet ift. at gå videre til decideret certificering.</t>
  </si>
  <si>
    <t>Målgruppe</t>
  </si>
  <si>
    <t>Dette excel-screeningsværktøj er udarbejdet af Rådet for Bæredygtigt Byggeri i samarbejde med Dansk Kyst- og Naturturisme og Realdania. Formålet med værktøjet er:</t>
  </si>
  <si>
    <t>Værktøjet er målrettet kommuner, rådgivere og bygherre i kyst- og naturturismen.</t>
  </si>
  <si>
    <t>Version:</t>
  </si>
  <si>
    <t>Årstal:</t>
  </si>
  <si>
    <t>Rettigheder:</t>
  </si>
  <si>
    <t>Udviklet af:</t>
  </si>
  <si>
    <t>Med støtte fra:</t>
  </si>
  <si>
    <t>1.0.0</t>
  </si>
  <si>
    <t>Danmarks Erhvervsfremmebestyrelse</t>
  </si>
  <si>
    <t xml:space="preserve">Videnspartner: </t>
  </si>
  <si>
    <t>Realdania</t>
  </si>
  <si>
    <t>Rådet for Bæredygtigt Byggeri</t>
  </si>
  <si>
    <t>Rådet for Bæredygtigt Byggeri og Dansk Kyst &amp; Naturturisme</t>
  </si>
  <si>
    <t>Værktøjet finder anvendelse på projekter vedr. hoteller og ferieresorts.
Værktøjet bør benyttes i sammenhæng med Guide om DGNB for hoteller og fereiresorts, der beskriver de konkrete emner, der vurderes i screeningsværktøjet. 
Det er optimalt, hvis de konkrete projektaktører samarbejder om at udfylde værktøjet. Det kan f.eks. være, at kommunen og bygherre indledningsvist gennemgår værktøjet og guiden for sig selv. Efterfølgende kan besvarelserne i værktøjet danne grundlag for et møde, hvor udestående spørgsmål drøftes og mulige indsatser overvejes. 
I enkelte tilfælde kan det være en hjælp at slå op i DGNB-manualerne, der danner grundlag for screeningsspørgsmålene i værktøjet. De konkrete DGNB-manualer er: ’Nye bygninger og omfattende renoveringer’ og ’Byområder’. I de enkelte kriteriebeskrivelser i manualerne er der metodeafsnit med forklaringer og relevante links, der kan gøre det lettere at forholde sig til screeningsspørgsmålene i nærværende værktøj. 
Både guiden om DGNB for hoteller og ferieresorts og de to konkrete manualer er frit tilgængelige og kan hentes på Rådets hjemmeside; www.rfbb.dk</t>
  </si>
  <si>
    <t>Hovedparten af vegetationen, der planlægges i projektområdet, kan karakteriseres som hjemmehørende</t>
  </si>
  <si>
    <t>BYO SOC1.1 Mikroklima og Komfort + BYO ENV1.5 Byklima + BYG SOC1.2 Indendørs Luftkvalitet</t>
  </si>
  <si>
    <t/>
  </si>
  <si>
    <t>Projektet indeholder tiltag for at forankre tilhørsforhold og naturforståelse gennem inddragelse af beboere og besøgende</t>
  </si>
  <si>
    <r>
      <t xml:space="preserve">Kommunen bidrager med konkrete, kommunalt finansierede tiltag i udviklingsprocessen, der er af </t>
    </r>
    <r>
      <rPr>
        <u/>
        <sz val="11"/>
        <color theme="1" tint="0.249977111117893"/>
        <rFont val="Calibri"/>
        <family val="2"/>
        <scheme val="minor"/>
      </rPr>
      <t>blivende</t>
    </r>
    <r>
      <rPr>
        <sz val="11"/>
        <color theme="1" tint="0.249977111117893"/>
        <rFont val="Calibri"/>
        <family val="2"/>
        <scheme val="minor"/>
      </rPr>
      <t xml:space="preserve"> karakter, som f.eks. etablering af en lokal park, et særligt anlæg til fritidsaktiviteter eller andre lignende projekter. </t>
    </r>
  </si>
  <si>
    <r>
      <t xml:space="preserve">Kommunen bidrager med konkrete, kommunalt finansierede tiltag i udviklingsprocessen, der er af </t>
    </r>
    <r>
      <rPr>
        <u/>
        <sz val="11"/>
        <color theme="1" tint="0.249977111117893"/>
        <rFont val="Calibri"/>
        <family val="2"/>
        <scheme val="minor"/>
      </rPr>
      <t>midlertidig</t>
    </r>
    <r>
      <rPr>
        <sz val="11"/>
        <color theme="1" tint="0.249977111117893"/>
        <rFont val="Calibri"/>
        <family val="2"/>
        <scheme val="minor"/>
      </rPr>
      <t xml:space="preserve"> karakter, som f.eks. midlertidige pop-up caféer, midlertidige anlæg til boldspil, skating eller andre lignende projekter.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</si>
</sst>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b/>
      <sz val="11"/>
      <color theme="1"/>
      <name val="Calibri"/>
      <family val="2"/>
      <scheme val="minor"/>
    </font>
    <font>
      <b/>
      <sz val="20"/>
      <color theme="1"/>
      <name val="Calibri"/>
      <family val="2"/>
      <scheme val="minor"/>
    </font>
    <font>
      <sz val="11"/>
      <color theme="1" tint="4.9989318521683403E-2"/>
      <name val="Calibri"/>
      <family val="2"/>
      <scheme val="minor"/>
    </font>
    <font>
      <sz val="11"/>
      <color theme="1" tint="0.249977111117893"/>
      <name val="Calibri"/>
      <family val="2"/>
      <scheme val="minor"/>
    </font>
    <font>
      <sz val="11"/>
      <color theme="1"/>
      <name val="Calibri"/>
      <family val="2"/>
      <scheme val="minor"/>
    </font>
    <font>
      <sz val="11"/>
      <color theme="0" tint="-4.9989318521683403E-2"/>
      <name val="Calibri"/>
      <family val="2"/>
      <scheme val="minor"/>
    </font>
    <font>
      <sz val="11"/>
      <name val="Calibri"/>
      <family val="2"/>
      <scheme val="minor"/>
    </font>
    <font>
      <b/>
      <sz val="11"/>
      <color theme="0"/>
      <name val="Calibri"/>
      <family val="2"/>
      <scheme val="minor"/>
    </font>
    <font>
      <b/>
      <sz val="11"/>
      <color rgb="FF7030A0"/>
      <name val="Calibri"/>
      <family val="2"/>
      <scheme val="minor"/>
    </font>
    <font>
      <b/>
      <sz val="11"/>
      <color rgb="FF00B050"/>
      <name val="Calibri"/>
      <family val="2"/>
      <scheme val="minor"/>
    </font>
    <font>
      <b/>
      <sz val="11"/>
      <color theme="4" tint="-0.249977111117893"/>
      <name val="Calibri"/>
      <family val="2"/>
      <scheme val="minor"/>
    </font>
    <font>
      <b/>
      <sz val="11"/>
      <color rgb="FF00B0F0"/>
      <name val="Calibri"/>
      <family val="2"/>
      <scheme val="minor"/>
    </font>
    <font>
      <b/>
      <sz val="12"/>
      <color rgb="FF7030A0"/>
      <name val="Calibri"/>
      <family val="2"/>
      <scheme val="minor"/>
    </font>
    <font>
      <b/>
      <sz val="14"/>
      <color rgb="FF7030A0"/>
      <name val="Calibri"/>
      <family val="2"/>
      <scheme val="minor"/>
    </font>
    <font>
      <b/>
      <sz val="11"/>
      <name val="Calibri"/>
      <family val="2"/>
      <scheme val="minor"/>
    </font>
    <font>
      <b/>
      <sz val="11"/>
      <color rgb="FFACA514"/>
      <name val="Calibri"/>
      <family val="2"/>
      <scheme val="minor"/>
    </font>
    <font>
      <b/>
      <sz val="12"/>
      <color theme="1"/>
      <name val="Calibri"/>
      <family val="2"/>
      <scheme val="minor"/>
    </font>
    <font>
      <b/>
      <sz val="12"/>
      <color rgb="FF00B050"/>
      <name val="Calibri"/>
      <family val="2"/>
      <scheme val="minor"/>
    </font>
    <font>
      <b/>
      <sz val="16"/>
      <color rgb="FF00B050"/>
      <name val="Calibri"/>
      <family val="2"/>
      <scheme val="minor"/>
    </font>
    <font>
      <b/>
      <sz val="18"/>
      <color rgb="FF00B050"/>
      <name val="Calibri"/>
      <family val="2"/>
      <scheme val="minor"/>
    </font>
    <font>
      <b/>
      <sz val="12"/>
      <color theme="4" tint="-0.249977111117893"/>
      <name val="Calibri"/>
      <family val="2"/>
      <scheme val="minor"/>
    </font>
    <font>
      <b/>
      <sz val="10"/>
      <name val="Arial"/>
      <family val="2"/>
    </font>
    <font>
      <b/>
      <sz val="11"/>
      <color rgb="FFB2D050"/>
      <name val="Calibri"/>
      <family val="2"/>
      <scheme val="minor"/>
    </font>
    <font>
      <b/>
      <sz val="11"/>
      <color rgb="FF4896A8"/>
      <name val="Calibri"/>
      <family val="2"/>
      <scheme val="minor"/>
    </font>
    <font>
      <b/>
      <sz val="20"/>
      <color rgb="FF7030A0"/>
      <name val="Calibri"/>
      <family val="2"/>
      <scheme val="minor"/>
    </font>
    <font>
      <b/>
      <sz val="20"/>
      <color rgb="FF00B050"/>
      <name val="Calibri"/>
      <family val="2"/>
      <scheme val="minor"/>
    </font>
    <font>
      <b/>
      <sz val="20"/>
      <color theme="4" tint="-0.249977111117893"/>
      <name val="Calibri"/>
      <family val="2"/>
      <scheme val="minor"/>
    </font>
    <font>
      <b/>
      <sz val="20"/>
      <color rgb="FFB2D050"/>
      <name val="Calibri"/>
      <family val="2"/>
      <scheme val="minor"/>
    </font>
    <font>
      <b/>
      <sz val="20"/>
      <color rgb="FF4896A8"/>
      <name val="Calibri"/>
      <family val="2"/>
      <scheme val="minor"/>
    </font>
    <font>
      <sz val="11"/>
      <color theme="0" tint="-0.34998626667073579"/>
      <name val="Calibri"/>
      <family val="2"/>
      <scheme val="minor"/>
    </font>
    <font>
      <b/>
      <sz val="12"/>
      <color theme="0"/>
      <name val="Calibri"/>
      <family val="2"/>
      <scheme val="minor"/>
    </font>
    <font>
      <b/>
      <sz val="18"/>
      <color theme="0"/>
      <name val="Calibri"/>
      <family val="2"/>
      <scheme val="minor"/>
    </font>
    <font>
      <b/>
      <sz val="26"/>
      <color theme="1"/>
      <name val="Calibri"/>
      <family val="2"/>
      <scheme val="minor"/>
    </font>
    <font>
      <b/>
      <sz val="14"/>
      <name val="Calibri"/>
      <family val="2"/>
      <scheme val="minor"/>
    </font>
    <font>
      <sz val="11"/>
      <color theme="9" tint="0.79998168889431442"/>
      <name val="Calibri"/>
      <family val="2"/>
      <scheme val="minor"/>
    </font>
    <font>
      <sz val="12"/>
      <color theme="1"/>
      <name val="Calibri"/>
      <family val="2"/>
      <scheme val="minor"/>
    </font>
    <font>
      <sz val="18"/>
      <color theme="1"/>
      <name val="Calibri"/>
      <family val="2"/>
      <scheme val="minor"/>
    </font>
    <font>
      <b/>
      <sz val="14"/>
      <name val="Arial"/>
      <family val="2"/>
    </font>
    <font>
      <u/>
      <sz val="11"/>
      <color theme="1" tint="0.249977111117893"/>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BCEEBC"/>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FC9EF"/>
        <bgColor indexed="64"/>
      </patternFill>
    </fill>
    <fill>
      <patternFill patternType="solid">
        <fgColor rgb="FF002060"/>
        <bgColor indexed="64"/>
      </patternFill>
    </fill>
    <fill>
      <patternFill patternType="solid">
        <fgColor rgb="FFF5FAFD"/>
        <bgColor indexed="64"/>
      </patternFill>
    </fill>
    <fill>
      <patternFill patternType="solid">
        <fgColor rgb="FFA5D867"/>
        <bgColor indexed="64"/>
      </patternFill>
    </fill>
    <fill>
      <patternFill patternType="solid">
        <fgColor rgb="FFF3A875"/>
        <bgColor indexed="64"/>
      </patternFill>
    </fill>
    <fill>
      <patternFill patternType="solid">
        <fgColor rgb="FFEFE4F8"/>
        <bgColor indexed="64"/>
      </patternFill>
    </fill>
    <fill>
      <patternFill patternType="solid">
        <fgColor rgb="FFD4F4D4"/>
        <bgColor indexed="64"/>
      </patternFill>
    </fill>
    <fill>
      <patternFill patternType="solid">
        <fgColor rgb="FFDAE9F6"/>
        <bgColor indexed="64"/>
      </patternFill>
    </fill>
    <fill>
      <patternFill patternType="solid">
        <fgColor rgb="FFFFFDF7"/>
        <bgColor indexed="64"/>
      </patternFill>
    </fill>
    <fill>
      <patternFill patternType="solid">
        <fgColor rgb="FFFFF8E5"/>
        <bgColor indexed="64"/>
      </patternFill>
    </fill>
    <fill>
      <patternFill patternType="solid">
        <fgColor rgb="FFFAF6FC"/>
        <bgColor indexed="64"/>
      </patternFill>
    </fill>
    <fill>
      <patternFill patternType="solid">
        <fgColor rgb="FFF5FDF5"/>
        <bgColor indexed="64"/>
      </patternFill>
    </fill>
    <fill>
      <patternFill patternType="solid">
        <fgColor rgb="FFF2F8FC"/>
        <bgColor indexed="64"/>
      </patternFill>
    </fill>
    <fill>
      <patternFill patternType="solid">
        <fgColor rgb="FFE7F1F9"/>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rgb="FF00B05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94">
    <xf numFmtId="0" fontId="0" fillId="0" borderId="0" xfId="0"/>
    <xf numFmtId="0" fontId="0" fillId="2" borderId="0" xfId="0" applyFill="1"/>
    <xf numFmtId="0" fontId="0" fillId="0" borderId="0" xfId="0" applyAlignment="1">
      <alignment vertical="center"/>
    </xf>
    <xf numFmtId="0" fontId="6" fillId="0" borderId="0" xfId="0" applyFont="1"/>
    <xf numFmtId="0" fontId="6" fillId="0" borderId="0" xfId="0" applyFont="1" applyAlignment="1">
      <alignment horizontal="center" vertical="center"/>
    </xf>
    <xf numFmtId="0" fontId="11" fillId="6" borderId="0" xfId="0" applyFont="1" applyFill="1" applyAlignment="1">
      <alignment horizontal="right" indent="1"/>
    </xf>
    <xf numFmtId="0" fontId="12" fillId="8" borderId="0" xfId="0" applyFont="1" applyFill="1" applyAlignment="1">
      <alignment horizontal="right" indent="1"/>
    </xf>
    <xf numFmtId="0" fontId="16" fillId="3" borderId="0" xfId="0" applyFont="1" applyFill="1" applyAlignment="1">
      <alignment horizontal="right" indent="1"/>
    </xf>
    <xf numFmtId="0" fontId="7" fillId="0" borderId="0" xfId="0" applyFont="1"/>
    <xf numFmtId="0" fontId="7" fillId="0" borderId="0" xfId="0" applyFont="1" applyAlignment="1">
      <alignment horizontal="center" vertical="center"/>
    </xf>
    <xf numFmtId="0" fontId="6" fillId="2" borderId="0" xfId="0" applyFont="1" applyFill="1"/>
    <xf numFmtId="0" fontId="0" fillId="11" borderId="0" xfId="0" applyFill="1"/>
    <xf numFmtId="0" fontId="4" fillId="11" borderId="0" xfId="0" applyFont="1" applyFill="1"/>
    <xf numFmtId="0" fontId="3"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1" fillId="0" borderId="0" xfId="0" applyFont="1" applyAlignment="1">
      <alignment horizontal="right" vertical="center"/>
    </xf>
    <xf numFmtId="0" fontId="1" fillId="0" borderId="0" xfId="0" applyFont="1"/>
    <xf numFmtId="0" fontId="0" fillId="0" borderId="0" xfId="0" quotePrefix="1"/>
    <xf numFmtId="0" fontId="0" fillId="0" borderId="0" xfId="0" applyAlignment="1">
      <alignment horizontal="center" textRotation="45" wrapText="1"/>
    </xf>
    <xf numFmtId="0" fontId="0" fillId="0" borderId="0" xfId="0" applyAlignment="1">
      <alignment wrapText="1"/>
    </xf>
    <xf numFmtId="2" fontId="1" fillId="0" borderId="0" xfId="0" applyNumberFormat="1" applyFont="1" applyAlignment="1">
      <alignment horizontal="center" vertical="center"/>
    </xf>
    <xf numFmtId="0" fontId="4" fillId="0" borderId="0" xfId="0" quotePrefix="1" applyFont="1"/>
    <xf numFmtId="0" fontId="4" fillId="0" borderId="0" xfId="0" applyFont="1"/>
    <xf numFmtId="0" fontId="0" fillId="0" borderId="0" xfId="0" applyAlignment="1">
      <alignment horizontal="right"/>
    </xf>
    <xf numFmtId="0" fontId="6" fillId="0" borderId="0" xfId="0" applyFont="1" applyAlignment="1">
      <alignment horizontal="left" vertical="center" wrapText="1"/>
    </xf>
    <xf numFmtId="0" fontId="2" fillId="2" borderId="0" xfId="0" applyFont="1" applyFill="1" applyAlignment="1">
      <alignment vertical="center"/>
    </xf>
    <xf numFmtId="0" fontId="0" fillId="2" borderId="0" xfId="0" applyFill="1" applyAlignment="1">
      <alignment vertical="center"/>
    </xf>
    <xf numFmtId="0" fontId="8" fillId="10" borderId="0" xfId="0" applyFont="1" applyFill="1" applyAlignment="1">
      <alignment horizontal="center"/>
    </xf>
    <xf numFmtId="0" fontId="0" fillId="0" borderId="1" xfId="0" applyBorder="1" applyAlignment="1">
      <alignment horizontal="center"/>
    </xf>
    <xf numFmtId="0" fontId="0" fillId="0" borderId="0" xfId="0" applyAlignment="1">
      <alignment horizontal="center" vertical="center"/>
    </xf>
    <xf numFmtId="0" fontId="21" fillId="16" borderId="0" xfId="0" applyFont="1" applyFill="1" applyAlignment="1">
      <alignment horizontal="right" indent="1"/>
    </xf>
    <xf numFmtId="0" fontId="14" fillId="14" borderId="0" xfId="0" applyFont="1" applyFill="1" applyAlignment="1">
      <alignment horizontal="right" indent="1"/>
    </xf>
    <xf numFmtId="0" fontId="13" fillId="14" borderId="0" xfId="0" applyFont="1" applyFill="1" applyAlignment="1">
      <alignment horizontal="right" indent="1"/>
    </xf>
    <xf numFmtId="0" fontId="19" fillId="15" borderId="0" xfId="0" applyFont="1" applyFill="1" applyAlignment="1">
      <alignment horizontal="right" indent="1"/>
    </xf>
    <xf numFmtId="0" fontId="18" fillId="15" borderId="0" xfId="0" applyFont="1" applyFill="1" applyAlignment="1">
      <alignment horizontal="right" indent="1"/>
    </xf>
    <xf numFmtId="0" fontId="19" fillId="4" borderId="0" xfId="0" applyFont="1" applyFill="1" applyAlignment="1">
      <alignment horizontal="right" indent="1"/>
    </xf>
    <xf numFmtId="0" fontId="18" fillId="4" borderId="0" xfId="0" applyFont="1" applyFill="1" applyAlignment="1">
      <alignment horizontal="right" indent="1"/>
    </xf>
    <xf numFmtId="0" fontId="14" fillId="9" borderId="0" xfId="0" applyFont="1" applyFill="1" applyAlignment="1">
      <alignment horizontal="right" indent="1"/>
    </xf>
    <xf numFmtId="0" fontId="13" fillId="9" borderId="0" xfId="0" applyFont="1" applyFill="1" applyAlignment="1">
      <alignment horizontal="right" indent="1"/>
    </xf>
    <xf numFmtId="0" fontId="16" fillId="18" borderId="0" xfId="0" applyFont="1" applyFill="1" applyAlignment="1">
      <alignment horizontal="right" indent="1"/>
    </xf>
    <xf numFmtId="0" fontId="0" fillId="19" borderId="0" xfId="0" applyFill="1" applyAlignment="1">
      <alignment vertical="center"/>
    </xf>
    <xf numFmtId="0" fontId="4" fillId="19" borderId="0" xfId="0" applyFont="1" applyFill="1" applyAlignment="1">
      <alignment vertical="center"/>
    </xf>
    <xf numFmtId="0" fontId="0" fillId="19" borderId="0" xfId="0" applyFill="1" applyAlignment="1">
      <alignment vertical="center" wrapText="1"/>
    </xf>
    <xf numFmtId="0" fontId="0" fillId="20" borderId="0" xfId="0" applyFill="1" applyAlignment="1">
      <alignment vertical="center"/>
    </xf>
    <xf numFmtId="0" fontId="4" fillId="21" borderId="0" xfId="0" applyFont="1" applyFill="1" applyAlignment="1">
      <alignment horizontal="left" wrapText="1"/>
    </xf>
    <xf numFmtId="0" fontId="0" fillId="17" borderId="0" xfId="0" applyFill="1" applyAlignment="1">
      <alignment vertical="center"/>
    </xf>
    <xf numFmtId="0" fontId="12" fillId="22" borderId="0" xfId="0" applyFont="1" applyFill="1" applyAlignment="1">
      <alignment horizontal="left" indent="1"/>
    </xf>
    <xf numFmtId="0" fontId="4" fillId="19" borderId="0" xfId="0" applyFont="1" applyFill="1" applyAlignment="1">
      <alignment horizontal="left" vertical="center" wrapText="1"/>
    </xf>
    <xf numFmtId="0" fontId="0" fillId="17" borderId="0" xfId="0" applyFill="1" applyAlignment="1">
      <alignment horizontal="left" vertical="center" wrapText="1"/>
    </xf>
    <xf numFmtId="0" fontId="0" fillId="11" borderId="0" xfId="0" applyFill="1" applyAlignment="1">
      <alignment horizontal="left" vertical="center" wrapText="1"/>
    </xf>
    <xf numFmtId="0" fontId="31" fillId="24" borderId="0" xfId="0" applyFont="1" applyFill="1" applyAlignment="1">
      <alignment horizontal="right" indent="1"/>
    </xf>
    <xf numFmtId="0" fontId="0" fillId="17" borderId="0" xfId="0" applyFill="1" applyAlignment="1">
      <alignment horizontal="left" vertical="center"/>
    </xf>
    <xf numFmtId="0" fontId="0" fillId="2" borderId="0" xfId="0" quotePrefix="1" applyFill="1"/>
    <xf numFmtId="0" fontId="0" fillId="2" borderId="0" xfId="0" applyFill="1" applyAlignment="1">
      <alignment wrapText="1"/>
    </xf>
    <xf numFmtId="0" fontId="7" fillId="0" borderId="0" xfId="0" applyFont="1" applyAlignment="1">
      <alignment horizontal="center" vertical="center" wrapText="1"/>
    </xf>
    <xf numFmtId="0" fontId="0" fillId="2" borderId="0" xfId="0" quotePrefix="1" applyFill="1" applyAlignment="1">
      <alignment horizontal="left" wrapText="1"/>
    </xf>
    <xf numFmtId="49" fontId="22" fillId="0" borderId="0" xfId="0" applyNumberFormat="1" applyFont="1" applyAlignment="1" applyProtection="1">
      <alignment horizontal="left" vertical="center"/>
      <protection locked="0"/>
    </xf>
    <xf numFmtId="0" fontId="13" fillId="9" borderId="0" xfId="0" applyFont="1" applyFill="1" applyAlignment="1">
      <alignment horizontal="right" vertical="center"/>
    </xf>
    <xf numFmtId="0" fontId="25" fillId="9" borderId="0" xfId="0" applyFont="1" applyFill="1" applyAlignment="1">
      <alignment horizontal="left" vertical="center" indent="1"/>
    </xf>
    <xf numFmtId="0" fontId="0" fillId="2" borderId="0" xfId="0" applyFill="1" applyAlignment="1">
      <alignment vertical="center" wrapText="1"/>
    </xf>
    <xf numFmtId="0" fontId="0" fillId="0" borderId="0" xfId="0" applyAlignment="1">
      <alignment vertical="center" wrapText="1"/>
    </xf>
    <xf numFmtId="0" fontId="13" fillId="14" borderId="0" xfId="0" applyFont="1" applyFill="1" applyAlignment="1">
      <alignment horizontal="left" vertical="center"/>
    </xf>
    <xf numFmtId="0" fontId="14" fillId="14" borderId="0" xfId="0" applyFont="1" applyFill="1" applyAlignment="1">
      <alignment horizontal="right" vertical="center"/>
    </xf>
    <xf numFmtId="164" fontId="17" fillId="5" borderId="0" xfId="0" applyNumberFormat="1" applyFont="1" applyFill="1" applyAlignment="1">
      <alignment horizontal="center" vertical="center"/>
    </xf>
    <xf numFmtId="0" fontId="26" fillId="4" borderId="0" xfId="0" applyFont="1" applyFill="1" applyAlignment="1">
      <alignment horizontal="left" vertical="center"/>
    </xf>
    <xf numFmtId="0" fontId="19" fillId="4" borderId="0" xfId="0" applyFont="1" applyFill="1" applyAlignment="1">
      <alignment horizontal="right" vertical="center" wrapText="1"/>
    </xf>
    <xf numFmtId="0" fontId="19" fillId="4" borderId="0" xfId="0" applyFont="1" applyFill="1" applyAlignment="1">
      <alignment horizontal="right" vertical="center"/>
    </xf>
    <xf numFmtId="0" fontId="18" fillId="4" borderId="0" xfId="0" applyFont="1" applyFill="1" applyAlignment="1">
      <alignment horizontal="right" vertical="center"/>
    </xf>
    <xf numFmtId="0" fontId="18" fillId="4" borderId="0" xfId="0" applyFont="1" applyFill="1" applyAlignment="1">
      <alignment horizontal="left" vertical="center"/>
    </xf>
    <xf numFmtId="1" fontId="13" fillId="9" borderId="0" xfId="0" applyNumberFormat="1" applyFont="1" applyFill="1" applyAlignment="1">
      <alignment horizontal="left" vertical="center"/>
    </xf>
    <xf numFmtId="164" fontId="1" fillId="5" borderId="0" xfId="0" applyNumberFormat="1" applyFont="1" applyFill="1" applyAlignment="1">
      <alignment horizontal="center" vertical="center"/>
    </xf>
    <xf numFmtId="0" fontId="18" fillId="15" borderId="0" xfId="0" applyFont="1" applyFill="1" applyAlignment="1">
      <alignment horizontal="left" vertical="center"/>
    </xf>
    <xf numFmtId="0" fontId="20" fillId="15" borderId="0" xfId="0" applyFont="1" applyFill="1" applyAlignment="1">
      <alignment horizontal="left" vertical="center"/>
    </xf>
    <xf numFmtId="0" fontId="19" fillId="15" borderId="0" xfId="0" applyFont="1" applyFill="1" applyAlignment="1">
      <alignment horizontal="right" vertical="center" wrapText="1"/>
    </xf>
    <xf numFmtId="0" fontId="19" fillId="15" borderId="0" xfId="0" applyFont="1" applyFill="1" applyAlignment="1">
      <alignment horizontal="right" vertical="center"/>
    </xf>
    <xf numFmtId="0" fontId="27" fillId="6" borderId="0" xfId="0" applyFont="1" applyFill="1" applyAlignment="1">
      <alignment horizontal="left" vertical="center"/>
    </xf>
    <xf numFmtId="0" fontId="11" fillId="6" borderId="0" xfId="0" applyFont="1" applyFill="1" applyAlignment="1">
      <alignment horizontal="right" vertical="center"/>
    </xf>
    <xf numFmtId="0" fontId="21" fillId="6" borderId="0" xfId="0" applyFont="1" applyFill="1" applyAlignment="1">
      <alignment horizontal="right" vertical="center"/>
    </xf>
    <xf numFmtId="0" fontId="21" fillId="6" borderId="0" xfId="0" applyFont="1" applyFill="1" applyAlignment="1">
      <alignment horizontal="left" vertical="center"/>
    </xf>
    <xf numFmtId="0" fontId="21" fillId="16" borderId="0" xfId="0" applyFont="1" applyFill="1" applyAlignment="1">
      <alignment horizontal="left" vertical="center"/>
    </xf>
    <xf numFmtId="0" fontId="21" fillId="16" borderId="0" xfId="0" applyFont="1" applyFill="1" applyAlignment="1">
      <alignment horizontal="right" vertical="center"/>
    </xf>
    <xf numFmtId="0" fontId="28" fillId="3" borderId="0" xfId="0" applyFont="1" applyFill="1" applyAlignment="1">
      <alignment horizontal="left" vertical="center"/>
    </xf>
    <xf numFmtId="0" fontId="16" fillId="3" borderId="0" xfId="0" applyFont="1" applyFill="1" applyAlignment="1">
      <alignment horizontal="right" vertical="center"/>
    </xf>
    <xf numFmtId="0" fontId="23" fillId="3" borderId="0" xfId="0" applyFont="1" applyFill="1" applyAlignment="1">
      <alignment horizontal="right" vertical="center"/>
    </xf>
    <xf numFmtId="0" fontId="23" fillId="3" borderId="0" xfId="0" applyFont="1" applyFill="1" applyAlignment="1">
      <alignment horizontal="left" vertical="center"/>
    </xf>
    <xf numFmtId="0" fontId="23" fillId="18" borderId="0" xfId="0" applyFont="1" applyFill="1" applyAlignment="1">
      <alignment horizontal="left" vertical="center"/>
    </xf>
    <xf numFmtId="0" fontId="16" fillId="18" borderId="0" xfId="0" applyFont="1" applyFill="1" applyAlignment="1">
      <alignment horizontal="right" vertical="center"/>
    </xf>
    <xf numFmtId="0" fontId="29" fillId="8" borderId="0" xfId="0" applyFont="1" applyFill="1" applyAlignment="1">
      <alignment horizontal="left" vertical="center"/>
    </xf>
    <xf numFmtId="0" fontId="12" fillId="8" borderId="0" xfId="0" applyFont="1" applyFill="1" applyAlignment="1">
      <alignment horizontal="right" vertical="center"/>
    </xf>
    <xf numFmtId="0" fontId="24" fillId="8" borderId="0" xfId="0" applyFont="1" applyFill="1" applyAlignment="1">
      <alignment horizontal="right" vertical="center"/>
    </xf>
    <xf numFmtId="0" fontId="24" fillId="8" borderId="0" xfId="0" applyFont="1" applyFill="1" applyAlignment="1">
      <alignment horizontal="left" vertical="center"/>
    </xf>
    <xf numFmtId="0" fontId="24" fillId="22" borderId="0" xfId="0" applyFont="1" applyFill="1" applyAlignment="1">
      <alignment horizontal="left" vertical="center" indent="1"/>
    </xf>
    <xf numFmtId="0" fontId="12" fillId="22" borderId="0" xfId="0" applyFont="1" applyFill="1" applyAlignment="1">
      <alignment horizontal="left" vertical="center" indent="1"/>
    </xf>
    <xf numFmtId="0" fontId="8" fillId="10" borderId="0" xfId="0" applyFont="1" applyFill="1" applyAlignment="1">
      <alignment horizontal="center" vertical="center"/>
    </xf>
    <xf numFmtId="1" fontId="30" fillId="7" borderId="0" xfId="0" applyNumberFormat="1" applyFont="1" applyFill="1" applyAlignment="1">
      <alignment horizontal="center" vertical="center"/>
    </xf>
    <xf numFmtId="164" fontId="30" fillId="23" borderId="0" xfId="0" applyNumberFormat="1" applyFont="1" applyFill="1" applyAlignment="1">
      <alignment horizontal="center" vertical="center"/>
    </xf>
    <xf numFmtId="164" fontId="30" fillId="7" borderId="0" xfId="0" applyNumberFormat="1" applyFont="1" applyFill="1" applyAlignment="1">
      <alignment horizontal="center" vertical="center"/>
    </xf>
    <xf numFmtId="9" fontId="7" fillId="13" borderId="0" xfId="1" applyFont="1" applyFill="1" applyBorder="1" applyAlignment="1">
      <alignment horizontal="center" vertical="center"/>
    </xf>
    <xf numFmtId="0" fontId="10" fillId="4" borderId="0" xfId="0" applyFont="1" applyFill="1" applyAlignment="1">
      <alignment horizontal="left" vertical="center"/>
    </xf>
    <xf numFmtId="0" fontId="30" fillId="7" borderId="0" xfId="0" applyFont="1" applyFill="1" applyAlignment="1">
      <alignment horizontal="center" vertical="center"/>
    </xf>
    <xf numFmtId="0" fontId="11" fillId="6" borderId="0" xfId="0" applyFont="1" applyFill="1" applyAlignment="1">
      <alignment horizontal="left" vertical="center"/>
    </xf>
    <xf numFmtId="0" fontId="0" fillId="0" borderId="0" xfId="0" quotePrefix="1" applyAlignment="1">
      <alignment vertical="top" wrapText="1"/>
    </xf>
    <xf numFmtId="0" fontId="0" fillId="0" borderId="0" xfId="0" quotePrefix="1" applyAlignment="1">
      <alignment vertical="top"/>
    </xf>
    <xf numFmtId="0" fontId="0" fillId="0" borderId="0" xfId="0" applyAlignment="1">
      <alignment vertical="top" wrapText="1"/>
    </xf>
    <xf numFmtId="0" fontId="0" fillId="0" borderId="0" xfId="0" applyAlignment="1">
      <alignment vertical="top"/>
    </xf>
    <xf numFmtId="0" fontId="0" fillId="19" borderId="0" xfId="0" quotePrefix="1" applyFill="1" applyAlignment="1">
      <alignment horizontal="right" vertical="top"/>
    </xf>
    <xf numFmtId="0" fontId="4" fillId="19" borderId="0" xfId="0" quotePrefix="1" applyFont="1" applyFill="1" applyAlignment="1">
      <alignment vertical="top"/>
    </xf>
    <xf numFmtId="0" fontId="4" fillId="19" borderId="0" xfId="0" applyFont="1" applyFill="1" applyAlignment="1">
      <alignment horizontal="left" vertical="top" wrapText="1"/>
    </xf>
    <xf numFmtId="0" fontId="0" fillId="19" borderId="0" xfId="0" applyFill="1" applyAlignment="1">
      <alignment horizontal="left" vertical="top"/>
    </xf>
    <xf numFmtId="0" fontId="0" fillId="20" borderId="0" xfId="0" quotePrefix="1" applyFill="1" applyAlignment="1">
      <alignment horizontal="right" vertical="top"/>
    </xf>
    <xf numFmtId="0" fontId="0" fillId="20" borderId="0" xfId="0" applyFill="1" applyAlignment="1">
      <alignment horizontal="left" vertical="top"/>
    </xf>
    <xf numFmtId="0" fontId="10" fillId="20" borderId="0" xfId="0" applyFont="1" applyFill="1"/>
    <xf numFmtId="0" fontId="0" fillId="20" borderId="0" xfId="0" quotePrefix="1" applyFill="1" applyAlignment="1">
      <alignment horizontal="right" vertical="top" wrapText="1"/>
    </xf>
    <xf numFmtId="0" fontId="4" fillId="21" borderId="0" xfId="0" quotePrefix="1" applyFont="1" applyFill="1" applyAlignment="1">
      <alignment horizontal="right" vertical="top" wrapText="1"/>
    </xf>
    <xf numFmtId="0" fontId="4" fillId="21" borderId="0" xfId="0" applyFont="1" applyFill="1" applyAlignment="1">
      <alignment horizontal="left" vertical="top" wrapText="1"/>
    </xf>
    <xf numFmtId="0" fontId="4" fillId="19" borderId="0" xfId="0" quotePrefix="1" applyFont="1" applyFill="1" applyAlignment="1">
      <alignment vertical="top" wrapText="1"/>
    </xf>
    <xf numFmtId="0" fontId="0" fillId="17" borderId="0" xfId="0" quotePrefix="1" applyFill="1" applyAlignment="1">
      <alignment horizontal="right" vertical="top"/>
    </xf>
    <xf numFmtId="0" fontId="0" fillId="17" borderId="0" xfId="0" applyFill="1" applyAlignment="1">
      <alignment vertical="top"/>
    </xf>
    <xf numFmtId="0" fontId="0" fillId="11" borderId="0" xfId="0" applyFill="1" applyAlignment="1">
      <alignment vertical="top"/>
    </xf>
    <xf numFmtId="0" fontId="0" fillId="11" borderId="0" xfId="0" applyFill="1" applyAlignment="1">
      <alignment horizontal="left" vertical="top"/>
    </xf>
    <xf numFmtId="0" fontId="0" fillId="11" borderId="0" xfId="0" quotePrefix="1" applyFill="1" applyAlignment="1">
      <alignment horizontal="right" vertical="top"/>
    </xf>
    <xf numFmtId="0" fontId="0" fillId="20" borderId="0" xfId="0" applyFill="1" applyAlignment="1">
      <alignment vertical="top" wrapText="1"/>
    </xf>
    <xf numFmtId="0" fontId="0" fillId="20" borderId="0" xfId="0" quotePrefix="1" applyFill="1" applyAlignment="1">
      <alignment vertical="top" wrapText="1"/>
    </xf>
    <xf numFmtId="0" fontId="4" fillId="21" borderId="0" xfId="0" applyFont="1" applyFill="1" applyAlignment="1">
      <alignment vertical="top" wrapText="1"/>
    </xf>
    <xf numFmtId="0" fontId="0" fillId="21" borderId="0" xfId="0" applyFill="1" applyAlignment="1">
      <alignment vertical="top" wrapText="1"/>
    </xf>
    <xf numFmtId="0" fontId="0" fillId="21" borderId="0" xfId="0" quotePrefix="1" applyFill="1" applyAlignment="1">
      <alignment vertical="top" wrapText="1"/>
    </xf>
    <xf numFmtId="0" fontId="0" fillId="17" borderId="0" xfId="0" quotePrefix="1" applyFill="1" applyAlignment="1">
      <alignment vertical="top" wrapText="1"/>
    </xf>
    <xf numFmtId="0" fontId="0" fillId="17" borderId="0" xfId="0" quotePrefix="1" applyFill="1" applyAlignment="1">
      <alignment vertical="center" wrapText="1"/>
    </xf>
    <xf numFmtId="0" fontId="0" fillId="11" borderId="0" xfId="0" quotePrefix="1" applyFill="1" applyAlignment="1">
      <alignment vertical="top" wrapText="1"/>
    </xf>
    <xf numFmtId="0" fontId="0" fillId="11" borderId="0" xfId="0" applyFill="1" applyAlignment="1">
      <alignment vertical="top" wrapText="1"/>
    </xf>
    <xf numFmtId="0" fontId="0" fillId="2" borderId="0" xfId="0" quotePrefix="1" applyFill="1" applyAlignment="1">
      <alignment wrapText="1"/>
    </xf>
    <xf numFmtId="0" fontId="33" fillId="0" borderId="0" xfId="0" applyFont="1"/>
    <xf numFmtId="0" fontId="0" fillId="20" borderId="0" xfId="0" quotePrefix="1" applyFill="1" applyAlignment="1">
      <alignment horizontal="left" vertical="top" wrapText="1"/>
    </xf>
    <xf numFmtId="0" fontId="0" fillId="21" borderId="0" xfId="0" applyFill="1" applyAlignment="1">
      <alignment horizontal="left" vertical="top" wrapText="1"/>
    </xf>
    <xf numFmtId="0" fontId="0" fillId="20" borderId="0" xfId="0" applyFill="1" applyAlignment="1">
      <alignment horizontal="left" vertical="top" wrapText="1"/>
    </xf>
    <xf numFmtId="0" fontId="0" fillId="26" borderId="1" xfId="0" applyFill="1" applyBorder="1"/>
    <xf numFmtId="0" fontId="0" fillId="2" borderId="0" xfId="0" applyFill="1" applyAlignment="1">
      <alignment horizontal="right" vertical="center"/>
    </xf>
    <xf numFmtId="0" fontId="35" fillId="7" borderId="1" xfId="0" applyFont="1" applyFill="1" applyBorder="1"/>
    <xf numFmtId="0" fontId="0" fillId="27" borderId="1" xfId="0" applyFill="1" applyBorder="1"/>
    <xf numFmtId="0" fontId="0" fillId="0" borderId="0" xfId="0" applyAlignment="1">
      <alignment horizontal="left" vertical="center" wrapText="1"/>
    </xf>
    <xf numFmtId="0" fontId="35" fillId="0" borderId="0" xfId="0" applyFont="1"/>
    <xf numFmtId="0" fontId="35" fillId="3" borderId="1" xfId="0" applyFont="1" applyFill="1" applyBorder="1"/>
    <xf numFmtId="0" fontId="36" fillId="2" borderId="0" xfId="0" applyFont="1" applyFill="1" applyAlignment="1">
      <alignment horizontal="left" vertical="top" wrapText="1"/>
    </xf>
    <xf numFmtId="0" fontId="37" fillId="0" borderId="0" xfId="0" applyFont="1"/>
    <xf numFmtId="0" fontId="4" fillId="21" borderId="0" xfId="0" quotePrefix="1" applyFont="1" applyFill="1" applyAlignment="1" applyProtection="1">
      <alignment horizontal="right" vertical="top" wrapText="1"/>
      <protection locked="0"/>
    </xf>
    <xf numFmtId="0" fontId="37" fillId="0" borderId="0" xfId="0" applyFont="1" applyAlignment="1">
      <alignment horizontal="right"/>
    </xf>
    <xf numFmtId="0" fontId="0" fillId="0" borderId="0" xfId="0" applyAlignment="1" applyProtection="1">
      <alignment horizontal="center" vertical="center"/>
      <protection locked="0"/>
    </xf>
    <xf numFmtId="0" fontId="32" fillId="24" borderId="0" xfId="0" applyFont="1" applyFill="1" applyAlignment="1">
      <alignment horizontal="left" vertical="center"/>
    </xf>
    <xf numFmtId="0" fontId="17" fillId="25" borderId="0" xfId="0" applyFont="1" applyFill="1" applyAlignment="1">
      <alignment horizontal="left"/>
    </xf>
    <xf numFmtId="0" fontId="0" fillId="0" borderId="0" xfId="0" applyAlignment="1">
      <alignment horizontal="left" vertical="center" wrapText="1"/>
    </xf>
    <xf numFmtId="0" fontId="0" fillId="0" borderId="0" xfId="0" applyAlignment="1">
      <alignment horizontal="left" vertical="top" wrapText="1"/>
    </xf>
    <xf numFmtId="0" fontId="17" fillId="25" borderId="0" xfId="0" applyFont="1" applyFill="1" applyAlignment="1">
      <alignment horizontal="left" vertical="top"/>
    </xf>
    <xf numFmtId="0" fontId="36" fillId="2" borderId="0" xfId="0" applyFont="1" applyFill="1" applyAlignment="1">
      <alignment horizontal="left" vertical="top"/>
    </xf>
    <xf numFmtId="0" fontId="2" fillId="2" borderId="0" xfId="0" applyFont="1" applyFill="1" applyAlignment="1">
      <alignment horizontal="left" vertical="center"/>
    </xf>
    <xf numFmtId="49" fontId="38" fillId="12" borderId="0" xfId="0" applyNumberFormat="1" applyFont="1" applyFill="1" applyAlignment="1" applyProtection="1">
      <alignment horizontal="left" vertical="center"/>
      <protection locked="0"/>
    </xf>
    <xf numFmtId="0" fontId="4" fillId="19" borderId="0" xfId="0" quotePrefix="1" applyFont="1" applyFill="1" applyAlignment="1">
      <alignment horizontal="left" vertical="top" wrapText="1"/>
    </xf>
    <xf numFmtId="0" fontId="22" fillId="0" borderId="0" xfId="0" applyFont="1" applyAlignment="1" applyProtection="1">
      <alignment horizontal="left" vertical="center"/>
      <protection hidden="1"/>
    </xf>
    <xf numFmtId="0" fontId="38" fillId="7" borderId="0" xfId="0" applyFont="1" applyFill="1" applyAlignment="1" applyProtection="1">
      <alignment horizontal="left" vertical="center"/>
      <protection hidden="1"/>
    </xf>
    <xf numFmtId="0" fontId="9" fillId="9" borderId="0" xfId="0" applyFont="1" applyFill="1" applyAlignment="1">
      <alignment horizontal="left" vertical="center"/>
    </xf>
    <xf numFmtId="0" fontId="13" fillId="14" borderId="0" xfId="0" applyFont="1" applyFill="1" applyAlignment="1">
      <alignment horizontal="left" vertical="center"/>
    </xf>
    <xf numFmtId="9" fontId="34" fillId="5" borderId="0" xfId="1" applyFont="1" applyFill="1" applyBorder="1" applyAlignment="1">
      <alignment horizontal="center" vertical="center"/>
    </xf>
    <xf numFmtId="0" fontId="15" fillId="2" borderId="0" xfId="0" applyFont="1" applyFill="1" applyAlignment="1">
      <alignment horizontal="center" vertical="center"/>
    </xf>
    <xf numFmtId="0" fontId="0" fillId="20" borderId="0" xfId="0" quotePrefix="1" applyFill="1" applyAlignment="1">
      <alignment horizontal="left" vertical="top"/>
    </xf>
    <xf numFmtId="0" fontId="0" fillId="20" borderId="0" xfId="0" quotePrefix="1" applyFill="1" applyAlignment="1">
      <alignment horizontal="left" vertical="top" wrapText="1"/>
    </xf>
    <xf numFmtId="0" fontId="1" fillId="19" borderId="2"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1" fillId="19" borderId="4" xfId="0" applyFont="1" applyFill="1" applyBorder="1" applyAlignment="1" applyProtection="1">
      <alignment horizontal="center" vertical="center"/>
      <protection locked="0"/>
    </xf>
    <xf numFmtId="0" fontId="0" fillId="20" borderId="0" xfId="0" applyFill="1" applyAlignment="1">
      <alignment horizontal="left" vertical="top"/>
    </xf>
    <xf numFmtId="0" fontId="0" fillId="20" borderId="0" xfId="0" applyFill="1" applyAlignment="1">
      <alignment horizontal="left" vertical="top" wrapText="1"/>
    </xf>
    <xf numFmtId="0" fontId="1" fillId="20" borderId="2" xfId="0" applyFont="1" applyFill="1" applyBorder="1" applyAlignment="1" applyProtection="1">
      <alignment horizontal="center" vertical="center"/>
      <protection locked="0"/>
    </xf>
    <xf numFmtId="0" fontId="1" fillId="20" borderId="3" xfId="0" applyFont="1" applyFill="1" applyBorder="1" applyAlignment="1" applyProtection="1">
      <alignment horizontal="center" vertical="center"/>
      <protection locked="0"/>
    </xf>
    <xf numFmtId="0" fontId="1" fillId="20" borderId="4" xfId="0" applyFont="1" applyFill="1" applyBorder="1" applyAlignment="1" applyProtection="1">
      <alignment horizontal="center" vertical="center"/>
      <protection locked="0"/>
    </xf>
    <xf numFmtId="0" fontId="0" fillId="17" borderId="0" xfId="0" quotePrefix="1" applyFill="1" applyAlignment="1">
      <alignment horizontal="left" vertical="top" wrapText="1"/>
    </xf>
    <xf numFmtId="0" fontId="0" fillId="21" borderId="0" xfId="0" applyFill="1" applyAlignment="1">
      <alignment horizontal="left" vertical="top"/>
    </xf>
    <xf numFmtId="0" fontId="0" fillId="21" borderId="0" xfId="0" applyFill="1" applyAlignment="1">
      <alignment horizontal="left" vertical="top" wrapText="1"/>
    </xf>
    <xf numFmtId="0" fontId="0" fillId="21" borderId="0" xfId="0" quotePrefix="1" applyFill="1" applyAlignment="1">
      <alignment horizontal="left" vertical="top" wrapText="1"/>
    </xf>
    <xf numFmtId="0" fontId="0" fillId="11" borderId="0" xfId="0" quotePrefix="1" applyFill="1" applyAlignment="1">
      <alignment horizontal="left" vertical="top" wrapText="1"/>
    </xf>
    <xf numFmtId="0" fontId="1" fillId="17" borderId="2" xfId="0" applyFont="1" applyFill="1" applyBorder="1" applyAlignment="1" applyProtection="1">
      <alignment horizontal="center" vertical="center"/>
      <protection locked="0"/>
    </xf>
    <xf numFmtId="0" fontId="1" fillId="17" borderId="3" xfId="0" applyFont="1" applyFill="1" applyBorder="1" applyAlignment="1" applyProtection="1">
      <alignment horizontal="center" vertical="center"/>
      <protection locked="0"/>
    </xf>
    <xf numFmtId="0" fontId="1" fillId="17" borderId="4" xfId="0" applyFont="1" applyFill="1" applyBorder="1" applyAlignment="1" applyProtection="1">
      <alignment horizontal="center" vertical="center"/>
      <protection locked="0"/>
    </xf>
    <xf numFmtId="0" fontId="1" fillId="11" borderId="2" xfId="0" applyFont="1" applyFill="1" applyBorder="1" applyAlignment="1" applyProtection="1">
      <alignment horizontal="center" vertical="center"/>
      <protection locked="0"/>
    </xf>
    <xf numFmtId="0" fontId="1" fillId="11" borderId="3" xfId="0" applyFont="1" applyFill="1" applyBorder="1" applyAlignment="1" applyProtection="1">
      <alignment horizontal="center" vertical="center"/>
      <protection locked="0"/>
    </xf>
    <xf numFmtId="0" fontId="1" fillId="11" borderId="4" xfId="0" applyFont="1" applyFill="1" applyBorder="1" applyAlignment="1" applyProtection="1">
      <alignment horizontal="center" vertical="center"/>
      <protection locked="0"/>
    </xf>
    <xf numFmtId="0" fontId="0" fillId="17" borderId="0" xfId="0" quotePrefix="1" applyFill="1" applyAlignment="1">
      <alignment horizontal="left" vertical="top"/>
    </xf>
    <xf numFmtId="0" fontId="0" fillId="11" borderId="0" xfId="0" applyFill="1" applyAlignment="1">
      <alignment horizontal="left" vertical="top"/>
    </xf>
    <xf numFmtId="0" fontId="0" fillId="11" borderId="0" xfId="0" quotePrefix="1" applyFill="1" applyAlignment="1">
      <alignment horizontal="left" vertical="top"/>
    </xf>
    <xf numFmtId="0" fontId="4" fillId="0" borderId="0" xfId="0" quotePrefix="1" applyFont="1" applyAlignment="1">
      <alignment horizontal="left" vertical="top" wrapText="1"/>
    </xf>
    <xf numFmtId="0" fontId="0" fillId="0" borderId="0" xfId="0" quotePrefix="1" applyAlignment="1">
      <alignment horizontal="left" wrapText="1"/>
    </xf>
    <xf numFmtId="0" fontId="0" fillId="0" borderId="0" xfId="0" quotePrefix="1" applyAlignment="1">
      <alignment horizontal="left" vertical="top" wrapText="1"/>
    </xf>
    <xf numFmtId="0" fontId="1" fillId="21" borderId="2" xfId="0" applyFont="1" applyFill="1" applyBorder="1" applyAlignment="1" applyProtection="1">
      <alignment horizontal="center" vertical="center"/>
      <protection locked="0"/>
    </xf>
    <xf numFmtId="0" fontId="1" fillId="21" borderId="3" xfId="0" applyFont="1" applyFill="1" applyBorder="1" applyAlignment="1" applyProtection="1">
      <alignment horizontal="center" vertical="center"/>
      <protection locked="0"/>
    </xf>
    <xf numFmtId="0" fontId="1" fillId="21" borderId="4" xfId="0" applyFont="1" applyFill="1" applyBorder="1" applyAlignment="1" applyProtection="1">
      <alignment horizontal="center" vertical="center"/>
      <protection locked="0"/>
    </xf>
  </cellXfs>
  <cellStyles count="2">
    <cellStyle name="Normal" xfId="0" builtinId="0"/>
    <cellStyle name="Procent" xfId="1" builtinId="5"/>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
      <fill>
        <patternFill>
          <bgColor rgb="FF00B050"/>
        </patternFill>
      </fill>
    </dxf>
    <dxf>
      <fill>
        <patternFill>
          <bgColor theme="7" tint="0.79998168889431442"/>
        </patternFill>
      </fill>
    </dxf>
    <dxf>
      <fill>
        <patternFill>
          <bgColor theme="9"/>
        </patternFill>
      </fill>
    </dxf>
    <dxf>
      <fill>
        <patternFill>
          <bgColor theme="9"/>
        </patternFill>
      </fill>
    </dxf>
    <dxf>
      <fill>
        <patternFill>
          <bgColor rgb="FF00B050"/>
        </patternFill>
      </fill>
    </dxf>
    <dxf>
      <fill>
        <patternFill>
          <bgColor rgb="FF00B050"/>
        </patternFill>
      </fill>
    </dxf>
    <dxf>
      <fill>
        <patternFill>
          <bgColor rgb="FF008000"/>
        </patternFill>
      </fill>
    </dxf>
    <dxf>
      <fill>
        <patternFill>
          <bgColor rgb="FF33CC33"/>
        </patternFill>
      </fill>
    </dxf>
    <dxf>
      <fill>
        <patternFill>
          <bgColor rgb="FFFF9933"/>
        </patternFill>
      </fill>
    </dxf>
    <dxf>
      <fill>
        <patternFill>
          <bgColor theme="1" tint="0.499984740745262"/>
        </patternFill>
      </fill>
    </dxf>
    <dxf>
      <fill>
        <patternFill>
          <bgColor rgb="FFFFB7B7"/>
        </patternFill>
      </fill>
    </dxf>
    <dxf>
      <fill>
        <patternFill>
          <bgColor theme="7" tint="0.79998168889431442"/>
        </patternFill>
      </fill>
    </dxf>
    <dxf>
      <fill>
        <patternFill>
          <bgColor theme="9" tint="0.79998168889431442"/>
        </patternFill>
      </fill>
    </dxf>
    <dxf>
      <fill>
        <patternFill>
          <bgColor theme="9" tint="0.39994506668294322"/>
        </patternFill>
      </fill>
    </dxf>
    <dxf>
      <fill>
        <patternFill>
          <bgColor rgb="FFC0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5FAFD"/>
      <color rgb="FFFFFDF7"/>
      <color rgb="FFF2F8FC"/>
      <color rgb="FFF5FDF5"/>
      <color rgb="FFFFB7B7"/>
      <color rgb="FFFAF6FC"/>
      <color rgb="FFE2F0D9"/>
      <color rgb="FF000000"/>
      <color rgb="FF4896A8"/>
      <color rgb="FFB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13777059709992"/>
          <c:y val="0.22249633496666804"/>
          <c:w val="0.48712307386671089"/>
          <c:h val="0.67021944101244557"/>
        </c:manualLayout>
      </c:layout>
      <c:radarChart>
        <c:radarStyle val="filled"/>
        <c:varyColors val="0"/>
        <c:ser>
          <c:idx val="0"/>
          <c:order val="0"/>
          <c:spPr>
            <a:solidFill>
              <a:srgbClr val="E2F0D9">
                <a:alpha val="30196"/>
              </a:srgbClr>
            </a:solidFill>
            <a:ln w="12700" cap="flat">
              <a:solidFill>
                <a:schemeClr val="accent6">
                  <a:shade val="50000"/>
                </a:schemeClr>
              </a:solidFill>
              <a:prstDash val="solid"/>
              <a:miter lim="800000"/>
            </a:ln>
            <a:effectLst>
              <a:outerShdw blurRad="50800" dist="38100" dir="2700000" algn="tl" rotWithShape="0">
                <a:prstClr val="black">
                  <a:alpha val="40000"/>
                </a:prstClr>
              </a:outerShdw>
            </a:effectLst>
          </c:spPr>
          <c:cat>
            <c:strRef>
              <c:f>Screening!$M$8:$N$12</c:f>
              <c:strCache>
                <c:ptCount val="5"/>
                <c:pt idx="0">
                  <c:v>Proces kvalitet</c:v>
                </c:pt>
                <c:pt idx="1">
                  <c:v>Miljø kvalitet</c:v>
                </c:pt>
                <c:pt idx="2">
                  <c:v>Økonomisk kvalitet</c:v>
                </c:pt>
                <c:pt idx="3">
                  <c:v>Social kvalitet</c:v>
                </c:pt>
                <c:pt idx="4">
                  <c:v>Teknisk kvalitet</c:v>
                </c:pt>
              </c:strCache>
            </c:strRef>
          </c:cat>
          <c:val>
            <c:numRef>
              <c:f>Screening!$P$8:$P$12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40-48B0-A41B-F5121DD695D0}"/>
            </c:ext>
          </c:extLst>
        </c:ser>
        <c:dLbls>
          <c:showLegendKey val="0"/>
          <c:showVal val="0"/>
          <c:showCatName val="0"/>
          <c:showSerName val="0"/>
          <c:showPercent val="0"/>
          <c:showBubbleSize val="0"/>
        </c:dLbls>
        <c:axId val="622520319"/>
        <c:axId val="622520735"/>
      </c:radarChart>
      <c:catAx>
        <c:axId val="62252031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accent6">
                    <a:lumMod val="75000"/>
                  </a:schemeClr>
                </a:solidFill>
                <a:latin typeface="+mn-lt"/>
                <a:ea typeface="+mn-ea"/>
                <a:cs typeface="+mn-cs"/>
              </a:defRPr>
            </a:pPr>
            <a:endParaRPr lang="da-DK"/>
          </a:p>
        </c:txPr>
        <c:crossAx val="622520735"/>
        <c:crosses val="autoZero"/>
        <c:auto val="1"/>
        <c:lblAlgn val="ctr"/>
        <c:lblOffset val="100"/>
        <c:noMultiLvlLbl val="0"/>
      </c:catAx>
      <c:valAx>
        <c:axId val="622520735"/>
        <c:scaling>
          <c:orientation val="minMax"/>
          <c:max val="4"/>
          <c:min val="0"/>
        </c:scaling>
        <c:delete val="0"/>
        <c:axPos val="l"/>
        <c:majorGridlines>
          <c:spPr>
            <a:ln w="9525" cap="flat" cmpd="sng" algn="ctr">
              <a:solidFill>
                <a:schemeClr val="accent6">
                  <a:lumMod val="60000"/>
                  <a:lumOff val="40000"/>
                  <a:alpha val="37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da-DK"/>
          </a:p>
        </c:txPr>
        <c:crossAx val="622520319"/>
        <c:crosses val="autoZero"/>
        <c:crossBetween val="between"/>
        <c:majorUnit val="1"/>
      </c:valAx>
      <c:spPr>
        <a:solidFill>
          <a:srgbClr val="000000">
            <a:alpha val="0"/>
          </a:srgb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alpha val="0"/>
      </a:schemeClr>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fmlaLink="$B92" lockText="1" noThreeD="1"/>
</file>

<file path=xl/ctrlProps/ctrlProp2.xml><?xml version="1.0" encoding="utf-8"?>
<formControlPr xmlns="http://schemas.microsoft.com/office/spreadsheetml/2009/9/main" objectType="CheckBox" fmlaLink="$B9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6.png"/><Relationship Id="rId7" Type="http://schemas.openxmlformats.org/officeDocument/2006/relationships/image" Target="../media/image8.png"/><Relationship Id="rId12" Type="http://schemas.microsoft.com/office/2007/relationships/hdphoto" Target="../media/hdphoto5.wdp"/><Relationship Id="rId2" Type="http://schemas.openxmlformats.org/officeDocument/2006/relationships/image" Target="../media/image5.jpeg"/><Relationship Id="rId1" Type="http://schemas.openxmlformats.org/officeDocument/2006/relationships/chart" Target="../charts/chart1.xml"/><Relationship Id="rId6" Type="http://schemas.microsoft.com/office/2007/relationships/hdphoto" Target="../media/hdphoto2.wdp"/><Relationship Id="rId11" Type="http://schemas.openxmlformats.org/officeDocument/2006/relationships/image" Target="../media/image10.png"/><Relationship Id="rId5" Type="http://schemas.openxmlformats.org/officeDocument/2006/relationships/image" Target="../media/image7.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14</xdr:row>
      <xdr:rowOff>66675</xdr:rowOff>
    </xdr:from>
    <xdr:to>
      <xdr:col>1</xdr:col>
      <xdr:colOff>57150</xdr:colOff>
      <xdr:row>18</xdr:row>
      <xdr:rowOff>161925</xdr:rowOff>
    </xdr:to>
    <xdr:pic>
      <xdr:nvPicPr>
        <xdr:cNvPr id="2" name="Billede 1" descr="Realdania - Livskvalitet gennem det byggede miljø">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362325"/>
          <a:ext cx="14287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8</xdr:row>
      <xdr:rowOff>28575</xdr:rowOff>
    </xdr:from>
    <xdr:to>
      <xdr:col>1</xdr:col>
      <xdr:colOff>3133725</xdr:colOff>
      <xdr:row>12</xdr:row>
      <xdr:rowOff>19051</xdr:rowOff>
    </xdr:to>
    <xdr:pic>
      <xdr:nvPicPr>
        <xdr:cNvPr id="3" name="Billede 2" descr="Webinar om digitale destinationer | Dansk Kyst- og Naturturisme">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5308" b="25926"/>
        <a:stretch/>
      </xdr:blipFill>
      <xdr:spPr bwMode="auto">
        <a:xfrm>
          <a:off x="1685925" y="2181225"/>
          <a:ext cx="2962275" cy="7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14</xdr:row>
      <xdr:rowOff>180975</xdr:rowOff>
    </xdr:from>
    <xdr:to>
      <xdr:col>1</xdr:col>
      <xdr:colOff>3267075</xdr:colOff>
      <xdr:row>17</xdr:row>
      <xdr:rowOff>171451</xdr:rowOff>
    </xdr:to>
    <xdr:pic>
      <xdr:nvPicPr>
        <xdr:cNvPr id="4" name="Billede 3" descr="Logo | Danmarks Erhvervsfremmebestyrelse">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1482" b="32098"/>
        <a:stretch/>
      </xdr:blipFill>
      <xdr:spPr bwMode="auto">
        <a:xfrm>
          <a:off x="1819275" y="3476625"/>
          <a:ext cx="2962275"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6</xdr:row>
      <xdr:rowOff>166274</xdr:rowOff>
    </xdr:from>
    <xdr:to>
      <xdr:col>0</xdr:col>
      <xdr:colOff>1381125</xdr:colOff>
      <xdr:row>13</xdr:row>
      <xdr:rowOff>48141</xdr:rowOff>
    </xdr:to>
    <xdr:pic>
      <xdr:nvPicPr>
        <xdr:cNvPr id="5" name="Billed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400" y="1937924"/>
          <a:ext cx="1228725" cy="1215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142875</xdr:colOff>
      <xdr:row>1</xdr:row>
      <xdr:rowOff>38100</xdr:rowOff>
    </xdr:from>
    <xdr:ext cx="397810" cy="381000"/>
    <xdr:pic>
      <xdr:nvPicPr>
        <xdr:cNvPr id="2" name="Grafik 2" descr="DGNB_WaveQuad_Colour_211209.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415" t="3976" r="16109" b="9091"/>
        <a:stretch>
          <a:fillRect/>
        </a:stretch>
      </xdr:blipFill>
      <xdr:spPr bwMode="auto">
        <a:xfrm>
          <a:off x="6838950" y="295275"/>
          <a:ext cx="39781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500063</xdr:colOff>
      <xdr:row>0</xdr:row>
      <xdr:rowOff>0</xdr:rowOff>
    </xdr:from>
    <xdr:to>
      <xdr:col>11</xdr:col>
      <xdr:colOff>285750</xdr:colOff>
      <xdr:row>17</xdr:row>
      <xdr:rowOff>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227198</xdr:colOff>
      <xdr:row>1</xdr:row>
      <xdr:rowOff>5323</xdr:rowOff>
    </xdr:from>
    <xdr:ext cx="397810" cy="381000"/>
    <xdr:pic>
      <xdr:nvPicPr>
        <xdr:cNvPr id="19" name="Grafik 2" descr="DGNB_WaveQuad_Colour_211209.jp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7415" t="3976" r="16109" b="9091"/>
        <a:stretch>
          <a:fillRect/>
        </a:stretch>
      </xdr:blipFill>
      <xdr:spPr bwMode="auto">
        <a:xfrm>
          <a:off x="6180323" y="88667"/>
          <a:ext cx="39781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71436</xdr:colOff>
      <xdr:row>17</xdr:row>
      <xdr:rowOff>95249</xdr:rowOff>
    </xdr:from>
    <xdr:to>
      <xdr:col>3</xdr:col>
      <xdr:colOff>407902</xdr:colOff>
      <xdr:row>17</xdr:row>
      <xdr:rowOff>275249</xdr:rowOff>
    </xdr:to>
    <xdr:pic>
      <xdr:nvPicPr>
        <xdr:cNvPr id="99" name="Billede 98">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9633" b="89679" l="7362" r="95828">
                      <a14:foregroundMark x1="7362" y1="54128" x2="7362" y2="54128"/>
                      <a14:foregroundMark x1="58650" y1="25459" x2="58650" y2="25459"/>
                      <a14:foregroundMark x1="84663" y1="24312" x2="84663" y2="24312"/>
                      <a14:foregroundMark x1="95828" y1="49771" x2="95828" y2="49771"/>
                      <a14:foregroundMark x1="23067" y1="89450" x2="23067" y2="89450"/>
                    </a14:backgroundRemoval>
                  </a14:imgEffect>
                </a14:imgLayer>
              </a14:imgProps>
            </a:ext>
          </a:extLst>
        </a:blip>
        <a:stretch>
          <a:fillRect/>
        </a:stretch>
      </xdr:blipFill>
      <xdr:spPr>
        <a:xfrm>
          <a:off x="547686" y="3676649"/>
          <a:ext cx="338847" cy="180000"/>
        </a:xfrm>
        <a:prstGeom prst="rect">
          <a:avLst/>
        </a:prstGeom>
      </xdr:spPr>
    </xdr:pic>
    <xdr:clientData/>
  </xdr:twoCellAnchor>
  <xdr:twoCellAnchor editAs="oneCell">
    <xdr:from>
      <xdr:col>3</xdr:col>
      <xdr:colOff>166686</xdr:colOff>
      <xdr:row>47</xdr:row>
      <xdr:rowOff>47624</xdr:rowOff>
    </xdr:from>
    <xdr:to>
      <xdr:col>3</xdr:col>
      <xdr:colOff>375325</xdr:colOff>
      <xdr:row>47</xdr:row>
      <xdr:rowOff>299624</xdr:rowOff>
    </xdr:to>
    <xdr:pic>
      <xdr:nvPicPr>
        <xdr:cNvPr id="100" name="Billede 99">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367" b="97382" l="4217" r="96988">
                      <a14:foregroundMark x1="37199" y1="6733" x2="37199" y2="6733"/>
                      <a14:foregroundMark x1="39157" y1="3491" x2="39157" y2="3491"/>
                      <a14:foregroundMark x1="4518" y1="34913" x2="4518" y2="34913"/>
                      <a14:foregroundMark x1="93072" y1="38155" x2="93072" y2="38155"/>
                      <a14:foregroundMark x1="96988" y1="40150" x2="96988" y2="40150"/>
                      <a14:foregroundMark x1="52711" y1="93890" x2="52711" y2="93890"/>
                      <a14:foregroundMark x1="47590" y1="97382" x2="47590" y2="97382"/>
                    </a14:backgroundRemoval>
                  </a14:imgEffect>
                </a14:imgLayer>
              </a14:imgProps>
            </a:ext>
          </a:extLst>
        </a:blip>
        <a:stretch>
          <a:fillRect/>
        </a:stretch>
      </xdr:blipFill>
      <xdr:spPr>
        <a:xfrm>
          <a:off x="642936" y="10820399"/>
          <a:ext cx="211020" cy="252000"/>
        </a:xfrm>
        <a:prstGeom prst="rect">
          <a:avLst/>
        </a:prstGeom>
      </xdr:spPr>
    </xdr:pic>
    <xdr:clientData/>
  </xdr:twoCellAnchor>
  <xdr:twoCellAnchor editAs="oneCell">
    <xdr:from>
      <xdr:col>3</xdr:col>
      <xdr:colOff>142874</xdr:colOff>
      <xdr:row>89</xdr:row>
      <xdr:rowOff>47625</xdr:rowOff>
    </xdr:from>
    <xdr:to>
      <xdr:col>3</xdr:col>
      <xdr:colOff>392577</xdr:colOff>
      <xdr:row>89</xdr:row>
      <xdr:rowOff>299625</xdr:rowOff>
    </xdr:to>
    <xdr:pic>
      <xdr:nvPicPr>
        <xdr:cNvPr id="101" name="Billede 100">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ackgroundRemoval t="3776" b="95573" l="1840" r="96978">
                      <a14:foregroundMark x1="25887" y1="24349" x2="25887" y2="24349"/>
                      <a14:foregroundMark x1="30092" y1="20833" x2="30092" y2="20833"/>
                      <a14:foregroundMark x1="34560" y1="16016" x2="34560" y2="16016"/>
                      <a14:foregroundMark x1="36925" y1="13672" x2="36925" y2="13672"/>
                      <a14:foregroundMark x1="41787" y1="13151" x2="41787" y2="13151"/>
                      <a14:foregroundMark x1="51380" y1="13151" x2="51380" y2="13151"/>
                      <a14:foregroundMark x1="60972" y1="14844" x2="60972" y2="14844"/>
                      <a14:foregroundMark x1="72930" y1="19661" x2="72930" y2="19661"/>
                      <a14:foregroundMark x1="75690" y1="25911" x2="75690" y2="25911"/>
                      <a14:foregroundMark x1="78712" y1="33984" x2="78712" y2="33984"/>
                      <a14:foregroundMark x1="81735" y1="41927" x2="81735" y2="41927"/>
                      <a14:foregroundMark x1="83443" y1="48177" x2="83443" y2="50000"/>
                      <a14:foregroundMark x1="84363" y1="59245" x2="84363" y2="59245"/>
                      <a14:foregroundMark x1="83180" y1="65234" x2="83180" y2="65234"/>
                      <a14:foregroundMark x1="79238" y1="70573" x2="79238" y2="70573"/>
                      <a14:foregroundMark x1="76347" y1="75000" x2="76347" y2="75000"/>
                      <a14:foregroundMark x1="71485" y1="84245" x2="71485" y2="84245"/>
                      <a14:foregroundMark x1="77135" y1="71484" x2="77135" y2="71484"/>
                      <a14:foregroundMark x1="79238" y1="57161" x2="79238" y2="57161"/>
                      <a14:foregroundMark x1="76610" y1="51823" x2="76610" y2="51823"/>
                      <a14:foregroundMark x1="67017" y1="48568" x2="67017" y2="48568"/>
                      <a14:foregroundMark x1="61629" y1="49740" x2="61629" y2="49740"/>
                      <a14:foregroundMark x1="58607" y1="50651" x2="58607" y2="50651"/>
                      <a14:foregroundMark x1="50723" y1="50651" x2="50723" y2="50651"/>
                      <a14:foregroundMark x1="44415" y1="50260" x2="44415" y2="50260"/>
                      <a14:foregroundMark x1="52825" y1="50651" x2="52825" y2="50651"/>
                      <a14:foregroundMark x1="59790" y1="50651" x2="59790" y2="50651"/>
                      <a14:foregroundMark x1="59527" y1="44661" x2="59527" y2="44661"/>
                      <a14:foregroundMark x1="59133" y1="42318" x2="59133" y2="42318"/>
                      <a14:foregroundMark x1="59133" y1="40495" x2="59133" y2="40495"/>
                      <a14:foregroundMark x1="59527" y1="38672" x2="59527" y2="38672"/>
                      <a14:foregroundMark x1="57950" y1="36849" x2="57950" y2="36849"/>
                      <a14:foregroundMark x1="54008" y1="33984" x2="54008" y2="33984"/>
                      <a14:foregroundMark x1="52562" y1="33984" x2="52562" y2="33984"/>
                      <a14:foregroundMark x1="48095" y1="34245" x2="48095" y2="34245"/>
                      <a14:foregroundMark x1="47438" y1="34766" x2="47438" y2="34766"/>
                      <a14:foregroundMark x1="45598" y1="35417" x2="45598" y2="35417"/>
                      <a14:foregroundMark x1="57950" y1="55990" x2="57950" y2="55990"/>
                      <a14:foregroundMark x1="57950" y1="58333" x2="57950" y2="58333"/>
                      <a14:foregroundMark x1="57030" y1="62760" x2="57030" y2="62760"/>
                      <a14:foregroundMark x1="54928" y1="64323" x2="54928" y2="64323"/>
                      <a14:foregroundMark x1="53482" y1="66016" x2="53482" y2="66016"/>
                      <a14:foregroundMark x1="47700" y1="66927" x2="47700" y2="66927"/>
                      <a14:foregroundMark x1="85940" y1="62760" x2="85940" y2="62760"/>
                      <a14:foregroundMark x1="83443" y1="67578" x2="82917" y2="68750"/>
                      <a14:foregroundMark x1="79238" y1="78255" x2="79238" y2="78255"/>
                      <a14:foregroundMark x1="68725" y1="82161" x2="67937" y2="83984"/>
                      <a14:foregroundMark x1="61235" y1="87500" x2="61235" y2="87500"/>
                      <a14:foregroundMark x1="52825" y1="89844" x2="52825" y2="89844"/>
                      <a14:foregroundMark x1="49277" y1="89844" x2="49277" y2="89844"/>
                      <a14:foregroundMark x1="41393" y1="89844" x2="41393" y2="89844"/>
                      <a14:foregroundMark x1="34560" y1="89323" x2="34560" y2="89323"/>
                      <a14:foregroundMark x1="27070" y1="85677" x2="27070" y2="85677"/>
                      <a14:foregroundMark x1="27070" y1="85677" x2="27070" y2="85677"/>
                      <a14:foregroundMark x1="24967" y1="80339" x2="24967" y2="80339"/>
                      <a14:foregroundMark x1="23390" y1="74740" x2="23390" y2="74740"/>
                      <a14:foregroundMark x1="24047" y1="69922" x2="24047" y2="69922"/>
                      <a14:foregroundMark x1="24047" y1="69661" x2="24047" y2="69661"/>
                      <a14:foregroundMark x1="16163" y1="68099" x2="16163" y2="68099"/>
                      <a14:foregroundMark x1="13798" y1="66406" x2="13798" y2="66406"/>
                      <a14:foregroundMark x1="13535" y1="65755" x2="13535" y2="65755"/>
                      <a14:foregroundMark x1="11170" y1="61589" x2="11170" y2="61589"/>
                      <a14:foregroundMark x1="10512" y1="59505" x2="10512" y2="59505"/>
                      <a14:foregroundMark x1="10512" y1="58594" x2="10512" y2="58594"/>
                      <a14:foregroundMark x1="11958" y1="55599" x2="11958" y2="55599"/>
                      <a14:foregroundMark x1="12352" y1="54167" x2="12352" y2="54167"/>
                      <a14:foregroundMark x1="13798" y1="52083" x2="13798" y2="52083"/>
                      <a14:foregroundMark x1="16820" y1="51172" x2="16820" y2="51172"/>
                      <a14:foregroundMark x1="20105" y1="50651" x2="20105" y2="50651"/>
                      <a14:foregroundMark x1="22208" y1="50000" x2="22208" y2="50000"/>
                      <a14:foregroundMark x1="9855" y1="50000" x2="9855" y2="50000"/>
                      <a14:foregroundMark x1="9855" y1="50000" x2="9855" y2="50000"/>
                      <a14:foregroundMark x1="6570" y1="47656" x2="6570" y2="47656"/>
                      <a14:foregroundMark x1="6570" y1="44922" x2="6570" y2="44922"/>
                      <a14:foregroundMark x1="9593" y1="38151" x2="9593" y2="38151"/>
                      <a14:foregroundMark x1="11432" y1="28255" x2="11432" y2="28255"/>
                      <a14:foregroundMark x1="11432" y1="28255" x2="11432" y2="28255"/>
                      <a14:foregroundMark x1="13798" y1="28906" x2="13798" y2="28906"/>
                      <a14:foregroundMark x1="19580" y1="32422" x2="19580" y2="32422"/>
                      <a14:foregroundMark x1="23390" y1="32682" x2="23390" y2="32682"/>
                      <a14:foregroundMark x1="24047" y1="32682" x2="24047" y2="32682"/>
                      <a14:foregroundMark x1="23127" y1="31250" x2="23127" y2="31250"/>
                      <a14:foregroundMark x1="19842" y1="28255" x2="19842" y2="28255"/>
                      <a14:foregroundMark x1="19185" y1="24349" x2="19185" y2="24349"/>
                      <a14:foregroundMark x1="20105" y1="22266" x2="20105" y2="22266"/>
                      <a14:foregroundMark x1="23127" y1="18099" x2="23127" y2="18099"/>
                      <a14:foregroundMark x1="24573" y1="15495" x2="24573" y2="15495"/>
                      <a14:foregroundMark x1="27989" y1="13151" x2="27989" y2="13151"/>
                      <a14:foregroundMark x1="32194" y1="11589" x2="32194" y2="11589"/>
                      <a14:foregroundMark x1="45072" y1="9766" x2="45072" y2="9766"/>
                      <a14:foregroundMark x1="41393" y1="8594" x2="41393" y2="8594"/>
                      <a14:foregroundMark x1="45072" y1="8594" x2="45072" y2="8594"/>
                      <a14:foregroundMark x1="50723" y1="8333" x2="50723" y2="8333"/>
                      <a14:foregroundMark x1="59527" y1="11068" x2="59527" y2="11068"/>
                      <a14:foregroundMark x1="67017" y1="13411" x2="67017" y2="13411"/>
                      <a14:foregroundMark x1="68725" y1="14583" x2="68725" y2="14583"/>
                      <a14:foregroundMark x1="75033" y1="17318" x2="75033" y2="17318"/>
                      <a14:foregroundMark x1="81078" y1="21484" x2="81078" y2="21484"/>
                      <a14:foregroundMark x1="83180" y1="24089" x2="83837" y2="25260"/>
                      <a14:foregroundMark x1="85545" y1="28516" x2="85545" y2="28516"/>
                      <a14:foregroundMark x1="86202" y1="29818" x2="86202" y2="29818"/>
                      <a14:foregroundMark x1="88305" y1="33333" x2="88305" y2="33333"/>
                      <a14:foregroundMark x1="91064" y1="37500" x2="91064" y2="37500"/>
                      <a14:foregroundMark x1="91327" y1="39844" x2="91327" y2="39844"/>
                      <a14:foregroundMark x1="91853" y1="43099" x2="91853" y2="43099"/>
                      <a14:foregroundMark x1="92510" y1="45573" x2="92510" y2="45573"/>
                      <a14:foregroundMark x1="93167" y1="50911" x2="93430" y2="51823"/>
                      <a14:foregroundMark x1="93693" y1="54167" x2="93693" y2="54167"/>
                      <a14:foregroundMark x1="92773" y1="56250" x2="92773" y2="56250"/>
                      <a14:foregroundMark x1="48095" y1="95833" x2="48095" y2="95833"/>
                      <a14:foregroundMark x1="2102" y1="48828" x2="2102" y2="48828"/>
                      <a14:foregroundMark x1="49277" y1="3906" x2="49277" y2="3906"/>
                      <a14:foregroundMark x1="96978" y1="49089" x2="96978" y2="49089"/>
                      <a14:backgroundMark x1="38108" y1="36328" x2="38108" y2="36328"/>
                      <a14:backgroundMark x1="38108" y1="36328" x2="38108" y2="36328"/>
                      <a14:backgroundMark x1="41393" y1="31901" x2="41393" y2="31901"/>
                      <a14:backgroundMark x1="42313" y1="30339" x2="42313" y2="30339"/>
                      <a14:backgroundMark x1="46255" y1="29167" x2="46255" y2="29167"/>
                      <a14:backgroundMark x1="49277" y1="26172" x2="49277" y2="26172"/>
                      <a14:backgroundMark x1="54008" y1="26172" x2="54008" y2="26172"/>
                      <a14:backgroundMark x1="56767" y1="27344" x2="56767" y2="27344"/>
                      <a14:backgroundMark x1="62155" y1="29427" x2="62155" y2="29427"/>
                      <a14:backgroundMark x1="63732" y1="32422" x2="63732" y2="32422"/>
                      <a14:backgroundMark x1="64520" y1="33594" x2="64520" y2="33594"/>
                      <a14:backgroundMark x1="36662" y1="31901" x2="36662" y2="31901"/>
                      <a14:backgroundMark x1="32983" y1="41927" x2="32983" y2="41927"/>
                      <a14:backgroundMark x1="24573" y1="42318" x2="24573" y2="42318"/>
                      <a14:backgroundMark x1="46518" y1="42578" x2="46518" y2="42578"/>
                      <a14:backgroundMark x1="32194" y1="47656" x2="32194" y2="47656"/>
                      <a14:backgroundMark x1="35085" y1="52083" x2="35085" y2="52083"/>
                      <a14:backgroundMark x1="34823" y1="55599" x2="34823" y2="55599"/>
                      <a14:backgroundMark x1="32983" y1="59766" x2="32983" y2="59766"/>
                      <a14:backgroundMark x1="25887" y1="58594" x2="25887" y2="58594"/>
                      <a14:backgroundMark x1="44152" y1="58594" x2="44152" y2="58594"/>
                      <a14:backgroundMark x1="51380" y1="58984" x2="51380" y2="58984"/>
                      <a14:backgroundMark x1="35480" y1="58073" x2="35480" y2="58073"/>
                      <a14:backgroundMark x1="36399" y1="61589" x2="36399" y2="61589"/>
                      <a14:backgroundMark x1="36925" y1="65495" x2="36925" y2="65495"/>
                      <a14:backgroundMark x1="39290" y1="69010" x2="39290" y2="69010"/>
                      <a14:backgroundMark x1="46518" y1="72005" x2="46518" y2="72005"/>
                      <a14:backgroundMark x1="53219" y1="74089" x2="53219" y2="74089"/>
                      <a14:backgroundMark x1="59527" y1="73828" x2="59527" y2="73828"/>
                      <a14:backgroundMark x1="65440" y1="69661" x2="65440" y2="69661"/>
                      <a14:backgroundMark x1="67017" y1="66927" x2="67017" y2="66927"/>
                      <a14:backgroundMark x1="67937" y1="63151" x2="67937" y2="63151"/>
                      <a14:backgroundMark x1="65177" y1="62240" x2="65177" y2="62240"/>
                      <a14:backgroundMark x1="63075" y1="65234" x2="63075" y2="65234"/>
                      <a14:backgroundMark x1="62812" y1="69010" x2="62812" y2="69010"/>
                      <a14:backgroundMark x1="62155" y1="71094" x2="62155" y2="71094"/>
                      <a14:backgroundMark x1="57424" y1="74349" x2="57424" y2="74349"/>
                      <a14:backgroundMark x1="56110" y1="75000" x2="56110" y2="75000"/>
                      <a14:backgroundMark x1="52300" y1="76432" x2="52300" y2="76432"/>
                      <a14:backgroundMark x1="46255" y1="77083" x2="46255" y2="77083"/>
                      <a14:backgroundMark x1="42970" y1="76172" x2="42970" y2="76172"/>
                      <a14:backgroundMark x1="40867" y1="72917" x2="40867" y2="72917"/>
                      <a14:backgroundMark x1="39947" y1="71484" x2="39947" y2="71484"/>
                      <a14:backgroundMark x1="34297" y1="49740" x2="34297" y2="49740"/>
                      <a14:backgroundMark x1="33903" y1="48568" x2="33903" y2="48568"/>
                      <a14:backgroundMark x1="24967" y1="42839" x2="24967" y2="42839"/>
                    </a14:backgroundRemoval>
                  </a14:imgEffect>
                </a14:imgLayer>
              </a14:imgProps>
            </a:ext>
          </a:extLst>
        </a:blip>
        <a:stretch>
          <a:fillRect/>
        </a:stretch>
      </xdr:blipFill>
      <xdr:spPr>
        <a:xfrm>
          <a:off x="619124" y="19497675"/>
          <a:ext cx="252084" cy="252000"/>
        </a:xfrm>
        <a:prstGeom prst="rect">
          <a:avLst/>
        </a:prstGeom>
      </xdr:spPr>
    </xdr:pic>
    <xdr:clientData/>
  </xdr:twoCellAnchor>
  <xdr:twoCellAnchor editAs="oneCell">
    <xdr:from>
      <xdr:col>3</xdr:col>
      <xdr:colOff>154778</xdr:colOff>
      <xdr:row>105</xdr:row>
      <xdr:rowOff>47624</xdr:rowOff>
    </xdr:from>
    <xdr:to>
      <xdr:col>3</xdr:col>
      <xdr:colOff>405203</xdr:colOff>
      <xdr:row>105</xdr:row>
      <xdr:rowOff>299624</xdr:rowOff>
    </xdr:to>
    <xdr:pic>
      <xdr:nvPicPr>
        <xdr:cNvPr id="102" name="Billede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ackgroundRemoval t="4500" b="96625" l="3648" r="97233">
                      <a14:foregroundMark x1="22390" y1="18250" x2="22390" y2="18250"/>
                      <a14:foregroundMark x1="42767" y1="18750" x2="42767" y2="18750"/>
                      <a14:foregroundMark x1="40126" y1="16750" x2="40126" y2="16750"/>
                      <a14:foregroundMark x1="54214" y1="18500" x2="54214" y2="18500"/>
                      <a14:foregroundMark x1="60755" y1="23625" x2="60755" y2="23625"/>
                      <a14:foregroundMark x1="60503" y1="28750" x2="60503" y2="28750"/>
                      <a14:foregroundMark x1="57610" y1="35875" x2="57610" y2="35875"/>
                      <a14:foregroundMark x1="57358" y1="37375" x2="57358" y2="37375"/>
                      <a14:foregroundMark x1="61635" y1="28250" x2="64780" y2="27125"/>
                      <a14:foregroundMark x1="79748" y1="26000" x2="79748" y2="26000"/>
                      <a14:foregroundMark x1="80629" y1="32500" x2="80629" y2="33125"/>
                      <a14:foregroundMark x1="84277" y1="41250" x2="84654" y2="44375"/>
                      <a14:foregroundMark x1="88050" y1="56625" x2="88302" y2="58750"/>
                      <a14:foregroundMark x1="87170" y1="70125" x2="86918" y2="71000"/>
                      <a14:foregroundMark x1="80252" y1="78375" x2="79119" y2="79750"/>
                      <a14:foregroundMark x1="69937" y1="84375" x2="66164" y2="86000"/>
                      <a14:foregroundMark x1="55597" y1="90375" x2="54717" y2="90875"/>
                      <a14:foregroundMark x1="49811" y1="91500" x2="49811" y2="91500"/>
                      <a14:foregroundMark x1="49937" y1="87250" x2="51069" y2="84000"/>
                      <a14:foregroundMark x1="52830" y1="74625" x2="52830" y2="74625"/>
                      <a14:foregroundMark x1="50692" y1="68375" x2="50692" y2="68375"/>
                      <a14:foregroundMark x1="49560" y1="66625" x2="49560" y2="66625"/>
                      <a14:foregroundMark x1="47044" y1="70375" x2="46792" y2="72875"/>
                      <a14:foregroundMark x1="43899" y1="82000" x2="43270" y2="83750"/>
                      <a14:foregroundMark x1="39623" y1="86625" x2="38365" y2="87750"/>
                      <a14:foregroundMark x1="34088" y1="87500" x2="30314" y2="86625"/>
                      <a14:foregroundMark x1="22893" y1="80375" x2="22893" y2="80375"/>
                      <a14:foregroundMark x1="18868" y1="72875" x2="18113" y2="71750"/>
                      <a14:foregroundMark x1="12830" y1="62750" x2="12830" y2="62750"/>
                      <a14:foregroundMark x1="10818" y1="52375" x2="10818" y2="52375"/>
                      <a14:foregroundMark x1="11195" y1="41375" x2="11195" y2="41375"/>
                      <a14:foregroundMark x1="13711" y1="32500" x2="13711" y2="32500"/>
                      <a14:foregroundMark x1="16855" y1="27000" x2="16855" y2="27000"/>
                      <a14:foregroundMark x1="27170" y1="25125" x2="27170" y2="25125"/>
                      <a14:foregroundMark x1="32704" y1="25125" x2="32704" y2="25125"/>
                      <a14:foregroundMark x1="37862" y1="29125" x2="37862" y2="29125"/>
                      <a14:foregroundMark x1="26667" y1="29375" x2="25283" y2="29875"/>
                      <a14:foregroundMark x1="18616" y1="37875" x2="17987" y2="39250"/>
                      <a14:foregroundMark x1="3648" y1="51250" x2="3648" y2="51250"/>
                      <a14:foregroundMark x1="47925" y1="96625" x2="47925" y2="96625"/>
                      <a14:foregroundMark x1="93711" y1="52500" x2="93711" y2="52500"/>
                      <a14:foregroundMark x1="53333" y1="8625" x2="53333" y2="8625"/>
                      <a14:foregroundMark x1="97233" y1="49875" x2="97233" y2="49875"/>
                      <a14:foregroundMark x1="49560" y1="4500" x2="49560" y2="4500"/>
                    </a14:backgroundRemoval>
                  </a14:imgEffect>
                </a14:imgLayer>
              </a14:imgProps>
            </a:ext>
          </a:extLst>
        </a:blip>
        <a:stretch>
          <a:fillRect/>
        </a:stretch>
      </xdr:blipFill>
      <xdr:spPr>
        <a:xfrm>
          <a:off x="631028" y="25060274"/>
          <a:ext cx="252806" cy="252000"/>
        </a:xfrm>
        <a:prstGeom prst="rect">
          <a:avLst/>
        </a:prstGeom>
      </xdr:spPr>
    </xdr:pic>
    <xdr:clientData/>
  </xdr:twoCellAnchor>
  <xdr:twoCellAnchor editAs="oneCell">
    <xdr:from>
      <xdr:col>3</xdr:col>
      <xdr:colOff>142872</xdr:colOff>
      <xdr:row>137</xdr:row>
      <xdr:rowOff>47624</xdr:rowOff>
    </xdr:from>
    <xdr:to>
      <xdr:col>3</xdr:col>
      <xdr:colOff>394872</xdr:colOff>
      <xdr:row>137</xdr:row>
      <xdr:rowOff>299624</xdr:rowOff>
    </xdr:to>
    <xdr:pic>
      <xdr:nvPicPr>
        <xdr:cNvPr id="103" name="Billede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1">
          <a:extLst>
            <a:ext uri="{BEBA8EAE-BF5A-486C-A8C5-ECC9F3942E4B}">
              <a14:imgProps xmlns:a14="http://schemas.microsoft.com/office/drawing/2010/main">
                <a14:imgLayer r:embed="rId12">
                  <a14:imgEffect>
                    <a14:backgroundRemoval t="2378" b="98874" l="2879" r="98748">
                      <a14:foregroundMark x1="61327" y1="40175" x2="61327" y2="40175"/>
                      <a14:foregroundMark x1="25407" y1="23655" x2="25407" y2="23655"/>
                      <a14:foregroundMark x1="31414" y1="29662" x2="31414" y2="29662"/>
                      <a14:foregroundMark x1="34668" y1="36421" x2="34668" y2="36421"/>
                      <a14:foregroundMark x1="38423" y1="28661" x2="38423" y2="28661"/>
                      <a14:foregroundMark x1="37046" y1="21277" x2="37046" y2="21277"/>
                      <a14:foregroundMark x1="39049" y1="12766" x2="39049" y2="12766"/>
                      <a14:foregroundMark x1="56195" y1="9136" x2="56195" y2="9136"/>
                      <a14:foregroundMark x1="68711" y1="16020" x2="68711" y2="16020"/>
                      <a14:foregroundMark x1="80225" y1="22403" x2="80225" y2="22403"/>
                      <a14:foregroundMark x1="83730" y1="31414" x2="83730" y2="31414"/>
                      <a14:foregroundMark x1="86358" y1="42303" x2="86358" y2="42303"/>
                      <a14:foregroundMark x1="87359" y1="50939" x2="87359" y2="50939"/>
                      <a14:foregroundMark x1="85857" y1="58949" x2="85732" y2="60075"/>
                      <a14:foregroundMark x1="82603" y1="70088" x2="82603" y2="70088"/>
                      <a14:foregroundMark x1="73717" y1="76596" x2="73717" y2="76596"/>
                      <a14:foregroundMark x1="62703" y1="81977" x2="62703" y2="81977"/>
                      <a14:foregroundMark x1="55569" y1="85232" x2="55569" y2="85232"/>
                      <a14:foregroundMark x1="39424" y1="86358" x2="39424" y2="86358"/>
                      <a14:foregroundMark x1="27159" y1="86358" x2="27159" y2="86358"/>
                      <a14:foregroundMark x1="17522" y1="75720" x2="17522" y2="75720"/>
                      <a14:foregroundMark x1="14268" y1="65081" x2="14268" y2="65081"/>
                      <a14:foregroundMark x1="12641" y1="52065" x2="12641" y2="52065"/>
                      <a14:foregroundMark x1="12140" y1="41051" x2="12140" y2="41051"/>
                      <a14:foregroundMark x1="15144" y1="39299" x2="15144" y2="39299"/>
                      <a14:foregroundMark x1="21527" y1="38173" x2="21527" y2="38173"/>
                      <a14:foregroundMark x1="30163" y1="39424" x2="30163" y2="39424"/>
                      <a14:foregroundMark x1="33792" y1="42303" x2="33792" y2="42303"/>
                      <a14:foregroundMark x1="28911" y1="39049" x2="22778" y2="34919"/>
                      <a14:foregroundMark x1="15019" y1="28160" x2="15019" y2="28160"/>
                      <a14:foregroundMark x1="17522" y1="25657" x2="17522" y2="25657"/>
                      <a14:foregroundMark x1="20776" y1="23905" x2="34043" y2="16270"/>
                      <a14:foregroundMark x1="34043" y1="16270" x2="24656" y2="24531"/>
                      <a14:foregroundMark x1="24656" y1="24531" x2="20401" y2="33542"/>
                      <a14:foregroundMark x1="20401" y1="33542" x2="32165" y2="30038"/>
                      <a14:foregroundMark x1="32165" y1="30038" x2="32165" y2="40801"/>
                      <a14:foregroundMark x1="32165" y1="40801" x2="19524" y2="48185"/>
                      <a14:foregroundMark x1="12641" y1="50814" x2="11264" y2="69712"/>
                      <a14:foregroundMark x1="11264" y1="69712" x2="27159" y2="80476"/>
                      <a14:foregroundMark x1="27159" y1="80476" x2="51815" y2="85732"/>
                      <a14:foregroundMark x1="51815" y1="85732" x2="62954" y2="82228"/>
                      <a14:foregroundMark x1="62954" y1="82228" x2="79349" y2="61076"/>
                      <a14:foregroundMark x1="79349" y1="61076" x2="84731" y2="42428"/>
                      <a14:foregroundMark x1="84731" y1="42428" x2="81352" y2="25907"/>
                      <a14:foregroundMark x1="81352" y1="25907" x2="68461" y2="14894"/>
                      <a14:foregroundMark x1="68461" y1="14894" x2="53191" y2="10889"/>
                      <a14:foregroundMark x1="94994" y1="48561" x2="94994" y2="48561"/>
                      <a14:foregroundMark x1="52315" y1="95244" x2="52315" y2="95244"/>
                      <a14:foregroundMark x1="4380" y1="57447" x2="4380" y2="57447"/>
                      <a14:foregroundMark x1="48436" y1="6258" x2="48436" y2="6258"/>
                      <a14:foregroundMark x1="51189" y1="2628" x2="51189" y2="2628"/>
                      <a14:foregroundMark x1="2879" y1="51189" x2="2879" y2="51189"/>
                      <a14:foregroundMark x1="39049" y1="63079" x2="39049" y2="63079"/>
                      <a14:foregroundMark x1="49687" y1="98874" x2="49687" y2="98874"/>
                      <a14:foregroundMark x1="98748" y1="47935" x2="98748" y2="47935"/>
                    </a14:backgroundRemoval>
                  </a14:imgEffect>
                </a14:imgLayer>
              </a14:imgProps>
            </a:ext>
          </a:extLst>
        </a:blip>
        <a:stretch>
          <a:fillRect/>
        </a:stretch>
      </xdr:blipFill>
      <xdr:spPr>
        <a:xfrm>
          <a:off x="619122" y="33127949"/>
          <a:ext cx="254381" cy="252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361950</xdr:colOff>
          <xdr:row>90</xdr:row>
          <xdr:rowOff>247650</xdr:rowOff>
        </xdr:from>
        <xdr:to>
          <xdr:col>4</xdr:col>
          <xdr:colOff>19050</xdr:colOff>
          <xdr:row>91</xdr:row>
          <xdr:rowOff>190500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92</xdr:row>
          <xdr:rowOff>9525</xdr:rowOff>
        </xdr:from>
        <xdr:to>
          <xdr:col>4</xdr:col>
          <xdr:colOff>0</xdr:colOff>
          <xdr:row>92</xdr:row>
          <xdr:rowOff>200025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2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3F97-133E-477D-BF81-9DCA99BDF254}">
  <dimension ref="A1:B6"/>
  <sheetViews>
    <sheetView workbookViewId="0">
      <selection activeCell="G15" sqref="G15"/>
    </sheetView>
  </sheetViews>
  <sheetFormatPr defaultRowHeight="15" x14ac:dyDescent="0.25"/>
  <cols>
    <col min="1" max="1" width="22.7109375" bestFit="1" customWidth="1"/>
    <col min="2" max="2" width="89.42578125" bestFit="1" customWidth="1"/>
  </cols>
  <sheetData>
    <row r="1" spans="1:2" ht="23.25" x14ac:dyDescent="0.35">
      <c r="A1" s="145" t="s">
        <v>135</v>
      </c>
      <c r="B1" s="147" t="s">
        <v>140</v>
      </c>
    </row>
    <row r="2" spans="1:2" ht="23.25" x14ac:dyDescent="0.35">
      <c r="A2" s="145" t="s">
        <v>136</v>
      </c>
      <c r="B2" s="147">
        <v>2023</v>
      </c>
    </row>
    <row r="3" spans="1:2" ht="23.25" x14ac:dyDescent="0.35">
      <c r="A3" s="145" t="s">
        <v>137</v>
      </c>
      <c r="B3" s="147" t="s">
        <v>144</v>
      </c>
    </row>
    <row r="4" spans="1:2" ht="23.25" x14ac:dyDescent="0.35">
      <c r="A4" s="145" t="s">
        <v>138</v>
      </c>
      <c r="B4" s="147" t="s">
        <v>145</v>
      </c>
    </row>
    <row r="5" spans="1:2" ht="23.25" x14ac:dyDescent="0.35">
      <c r="A5" s="145" t="s">
        <v>142</v>
      </c>
      <c r="B5" s="147" t="s">
        <v>143</v>
      </c>
    </row>
    <row r="6" spans="1:2" ht="23.25" x14ac:dyDescent="0.35">
      <c r="A6" s="145" t="s">
        <v>139</v>
      </c>
      <c r="B6" s="147" t="s">
        <v>141</v>
      </c>
    </row>
  </sheetData>
  <sheetProtection algorithmName="SHA-512" hashValue="2swgP2cfS6f0f1kfcrpqTE0Ct4FMRWZrZs+yj+lJwhi2L3ANPIEKiHw1xp1uepNn5TGMcT3zMDvpaUCAMuwdQQ==" saltValue="ihRvQjE6Nucoyeg5auTUS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BAB1-0E47-4BEA-AE25-73A471F1ED89}">
  <dimension ref="B1:D23"/>
  <sheetViews>
    <sheetView showGridLines="0" tabSelected="1" zoomScale="80" zoomScaleNormal="80" workbookViewId="0">
      <selection activeCell="O12" sqref="O12"/>
    </sheetView>
  </sheetViews>
  <sheetFormatPr defaultRowHeight="15" x14ac:dyDescent="0.25"/>
  <cols>
    <col min="1" max="1" width="5" customWidth="1"/>
    <col min="2" max="2" width="6.42578125" customWidth="1"/>
    <col min="3" max="3" width="4.42578125" customWidth="1"/>
    <col min="4" max="4" width="84.5703125" customWidth="1"/>
  </cols>
  <sheetData>
    <row r="1" spans="2:4" ht="33.75" x14ac:dyDescent="0.5">
      <c r="B1" s="133" t="s">
        <v>113</v>
      </c>
    </row>
    <row r="2" spans="2:4" ht="23.25" x14ac:dyDescent="0.25">
      <c r="B2" s="149" t="s">
        <v>16</v>
      </c>
      <c r="C2" s="149"/>
      <c r="D2" s="149"/>
    </row>
    <row r="3" spans="2:4" ht="15.75" x14ac:dyDescent="0.25">
      <c r="B3" s="150" t="s">
        <v>17</v>
      </c>
      <c r="C3" s="150"/>
      <c r="D3" s="150"/>
    </row>
    <row r="4" spans="2:4" ht="38.25" customHeight="1" x14ac:dyDescent="0.25">
      <c r="B4" s="151" t="s">
        <v>133</v>
      </c>
      <c r="C4" s="151"/>
      <c r="D4" s="151"/>
    </row>
    <row r="5" spans="2:4" ht="45" x14ac:dyDescent="0.25">
      <c r="C5" s="103" t="s">
        <v>18</v>
      </c>
      <c r="D5" s="105" t="s">
        <v>114</v>
      </c>
    </row>
    <row r="6" spans="2:4" ht="35.25" customHeight="1" x14ac:dyDescent="0.25">
      <c r="C6" s="104" t="s">
        <v>19</v>
      </c>
      <c r="D6" s="105" t="s">
        <v>20</v>
      </c>
    </row>
    <row r="7" spans="2:4" ht="22.5" customHeight="1" x14ac:dyDescent="0.25">
      <c r="C7" s="106" t="s">
        <v>21</v>
      </c>
      <c r="D7" s="106" t="s">
        <v>22</v>
      </c>
    </row>
    <row r="8" spans="2:4" ht="15.75" x14ac:dyDescent="0.25">
      <c r="B8" s="150" t="s">
        <v>132</v>
      </c>
      <c r="C8" s="150"/>
      <c r="D8" s="150"/>
    </row>
    <row r="9" spans="2:4" ht="15.75" customHeight="1" x14ac:dyDescent="0.25">
      <c r="B9" s="154" t="s">
        <v>134</v>
      </c>
      <c r="C9" s="154"/>
      <c r="D9" s="154"/>
    </row>
    <row r="10" spans="2:4" ht="15.75" customHeight="1" x14ac:dyDescent="0.25">
      <c r="B10" s="144"/>
      <c r="C10" s="144"/>
      <c r="D10" s="144"/>
    </row>
    <row r="11" spans="2:4" ht="15.75" x14ac:dyDescent="0.25">
      <c r="B11" s="150" t="s">
        <v>23</v>
      </c>
      <c r="C11" s="150"/>
      <c r="D11" s="150"/>
    </row>
    <row r="12" spans="2:4" ht="252" customHeight="1" x14ac:dyDescent="0.25">
      <c r="B12" s="151" t="s">
        <v>146</v>
      </c>
      <c r="C12" s="151"/>
      <c r="D12" s="151"/>
    </row>
    <row r="13" spans="2:4" ht="19.5" customHeight="1" x14ac:dyDescent="0.25">
      <c r="B13" s="141"/>
      <c r="C13" s="141"/>
      <c r="D13" s="141"/>
    </row>
    <row r="14" spans="2:4" ht="15.75" x14ac:dyDescent="0.25">
      <c r="B14" s="153" t="s">
        <v>115</v>
      </c>
      <c r="C14" s="153"/>
      <c r="D14" s="153"/>
    </row>
    <row r="15" spans="2:4" ht="128.25" customHeight="1" x14ac:dyDescent="0.25">
      <c r="B15" s="152" t="s">
        <v>131</v>
      </c>
      <c r="C15" s="152"/>
      <c r="D15" s="152"/>
    </row>
    <row r="16" spans="2:4" ht="6.75" customHeight="1" x14ac:dyDescent="0.25"/>
    <row r="17" spans="3:4" ht="30" customHeight="1" x14ac:dyDescent="0.25">
      <c r="C17" s="143"/>
      <c r="D17" s="62" t="s">
        <v>128</v>
      </c>
    </row>
    <row r="18" spans="3:4" ht="5.0999999999999996" customHeight="1" x14ac:dyDescent="0.25">
      <c r="C18" s="142"/>
      <c r="D18" s="62"/>
    </row>
    <row r="19" spans="3:4" ht="30" customHeight="1" x14ac:dyDescent="0.25">
      <c r="C19" s="139"/>
      <c r="D19" s="62" t="s">
        <v>130</v>
      </c>
    </row>
    <row r="20" spans="3:4" ht="5.0999999999999996" customHeight="1" x14ac:dyDescent="0.25">
      <c r="D20" s="2"/>
    </row>
    <row r="21" spans="3:4" ht="30" x14ac:dyDescent="0.25">
      <c r="C21" s="140"/>
      <c r="D21" s="62" t="s">
        <v>129</v>
      </c>
    </row>
    <row r="22" spans="3:4" ht="5.0999999999999996" customHeight="1" x14ac:dyDescent="0.25">
      <c r="D22" s="2"/>
    </row>
    <row r="23" spans="3:4" ht="30" x14ac:dyDescent="0.25">
      <c r="C23" s="137"/>
      <c r="D23" s="62" t="s">
        <v>127</v>
      </c>
    </row>
  </sheetData>
  <sheetProtection algorithmName="SHA-512" hashValue="BVDGTepxIEPxde79LF4j4MwwwypuHowQSQSAh53tv8Hq/ZoF+zv0ykGuGW6i5hUdWODHhNjv35RncR35mR8o1w==" saltValue="1IqZVdUPMeBBtEfIWLmwEg==" spinCount="100000" sheet="1" formatCells="0" formatColumns="0" formatRows="0" insertColumns="0" insertRows="0" insertHyperlinks="0" deleteColumns="0" deleteRows="0" sort="0" autoFilter="0" pivotTables="0"/>
  <mergeCells count="9">
    <mergeCell ref="B2:D2"/>
    <mergeCell ref="B3:D3"/>
    <mergeCell ref="B4:D4"/>
    <mergeCell ref="B15:D15"/>
    <mergeCell ref="B14:D14"/>
    <mergeCell ref="B11:D11"/>
    <mergeCell ref="B12:D12"/>
    <mergeCell ref="B8:D8"/>
    <mergeCell ref="B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A0F0-8E38-4442-9530-A8246EB3D18E}">
  <dimension ref="B1:Z356"/>
  <sheetViews>
    <sheetView showGridLines="0" zoomScale="80" zoomScaleNormal="80" workbookViewId="0">
      <pane ySplit="17" topLeftCell="A18" activePane="bottomLeft" state="frozen"/>
      <selection activeCell="C1" sqref="C1"/>
      <selection pane="bottomLeft" activeCell="X23" sqref="X23"/>
    </sheetView>
  </sheetViews>
  <sheetFormatPr defaultRowHeight="15" x14ac:dyDescent="0.25"/>
  <cols>
    <col min="2" max="2" width="8" hidden="1" customWidth="1"/>
    <col min="3" max="3" width="11.85546875" hidden="1" customWidth="1"/>
    <col min="4" max="5" width="8.7109375" customWidth="1"/>
    <col min="6" max="10" width="9.7109375" customWidth="1"/>
    <col min="11" max="11" width="13" customWidth="1"/>
    <col min="12" max="12" width="4.7109375" customWidth="1"/>
    <col min="13" max="13" width="6" customWidth="1"/>
    <col min="14" max="14" width="19.42578125" customWidth="1"/>
    <col min="15" max="15" width="12" customWidth="1"/>
    <col min="16" max="16" width="11.28515625" customWidth="1"/>
    <col min="17" max="17" width="16.85546875" customWidth="1"/>
    <col min="18" max="18" width="9.140625" customWidth="1"/>
    <col min="19" max="19" width="19.85546875" hidden="1" customWidth="1"/>
    <col min="20" max="20" width="10.85546875" hidden="1" customWidth="1"/>
    <col min="21" max="21" width="17.28515625" hidden="1" customWidth="1"/>
    <col min="22" max="22" width="22.140625" hidden="1" customWidth="1"/>
    <col min="23" max="23" width="25.7109375" bestFit="1" customWidth="1"/>
    <col min="24" max="24" width="22.140625" bestFit="1" customWidth="1"/>
  </cols>
  <sheetData>
    <row r="1" spans="3:22" ht="6.75" customHeight="1" x14ac:dyDescent="0.25">
      <c r="G1" s="27"/>
      <c r="H1" s="27"/>
    </row>
    <row r="2" spans="3:22" ht="26.25" x14ac:dyDescent="0.25">
      <c r="D2" s="155" t="s">
        <v>16</v>
      </c>
      <c r="E2" s="155"/>
      <c r="F2" s="155"/>
      <c r="G2" s="155"/>
      <c r="H2" s="155"/>
      <c r="I2" s="155"/>
      <c r="J2" s="155"/>
      <c r="K2" s="155"/>
      <c r="L2" s="155"/>
    </row>
    <row r="3" spans="3:22" x14ac:dyDescent="0.25">
      <c r="C3" s="1"/>
      <c r="D3" s="1"/>
      <c r="E3" s="1"/>
      <c r="F3" s="1"/>
      <c r="G3" s="1"/>
      <c r="H3" s="1"/>
    </row>
    <row r="4" spans="3:22" x14ac:dyDescent="0.25">
      <c r="C4" s="1"/>
      <c r="D4" s="1"/>
      <c r="E4" s="1"/>
      <c r="F4" s="1"/>
      <c r="G4" s="1"/>
      <c r="H4" s="1"/>
      <c r="M4" s="158"/>
      <c r="N4" s="158"/>
      <c r="O4" s="58"/>
      <c r="P4" s="58"/>
      <c r="Q4" s="58"/>
      <c r="R4" s="58"/>
    </row>
    <row r="5" spans="3:22" x14ac:dyDescent="0.25">
      <c r="C5" s="1"/>
      <c r="D5" s="1"/>
      <c r="E5" s="1"/>
      <c r="F5" s="1"/>
      <c r="G5" s="1"/>
      <c r="M5" s="158"/>
      <c r="N5" s="158"/>
      <c r="O5" s="58"/>
      <c r="P5" s="58"/>
      <c r="Q5" s="58"/>
      <c r="R5" s="58"/>
      <c r="V5" t="s">
        <v>117</v>
      </c>
    </row>
    <row r="6" spans="3:22" ht="18" x14ac:dyDescent="0.25">
      <c r="C6" s="1"/>
      <c r="D6" s="1"/>
      <c r="E6" s="1"/>
      <c r="F6" s="1"/>
      <c r="G6" s="1"/>
      <c r="M6" s="159" t="s">
        <v>15</v>
      </c>
      <c r="N6" s="159"/>
      <c r="O6" s="156"/>
      <c r="P6" s="156"/>
      <c r="Q6" s="156"/>
      <c r="R6" s="156"/>
      <c r="V6" t="s">
        <v>2</v>
      </c>
    </row>
    <row r="7" spans="3:22" x14ac:dyDescent="0.25">
      <c r="C7" s="1"/>
      <c r="D7" s="1"/>
      <c r="E7" s="1"/>
      <c r="F7" s="1"/>
      <c r="G7" s="1"/>
      <c r="M7" s="95"/>
      <c r="N7" s="95"/>
      <c r="O7" s="95" t="s">
        <v>3</v>
      </c>
      <c r="P7" s="95" t="s">
        <v>14</v>
      </c>
      <c r="Q7" s="95" t="s">
        <v>5</v>
      </c>
      <c r="R7" s="95" t="s">
        <v>4</v>
      </c>
      <c r="T7" s="29" t="s">
        <v>13</v>
      </c>
      <c r="V7" t="s">
        <v>0</v>
      </c>
    </row>
    <row r="8" spans="3:22" x14ac:dyDescent="0.25">
      <c r="C8" s="1"/>
      <c r="D8" s="1"/>
      <c r="E8" s="1"/>
      <c r="F8" s="1"/>
      <c r="G8" s="1"/>
      <c r="M8" s="160" t="s">
        <v>8</v>
      </c>
      <c r="N8" s="160"/>
      <c r="O8" s="96">
        <v>3</v>
      </c>
      <c r="P8" s="97">
        <f>R18</f>
        <v>0</v>
      </c>
      <c r="Q8" s="98">
        <f>O8*P8</f>
        <v>0</v>
      </c>
      <c r="R8" s="99">
        <f>Q8/(O8*$T$8)</f>
        <v>0</v>
      </c>
      <c r="T8" s="30">
        <v>4</v>
      </c>
      <c r="V8" t="s">
        <v>6</v>
      </c>
    </row>
    <row r="9" spans="3:22" x14ac:dyDescent="0.25">
      <c r="C9" s="1"/>
      <c r="D9" s="1"/>
      <c r="E9" s="1"/>
      <c r="F9" s="1"/>
      <c r="G9" s="1"/>
      <c r="M9" s="100" t="s">
        <v>9</v>
      </c>
      <c r="N9" s="100"/>
      <c r="O9" s="101">
        <v>4</v>
      </c>
      <c r="P9" s="97">
        <f>R48</f>
        <v>0</v>
      </c>
      <c r="Q9" s="98">
        <f t="shared" ref="Q9:Q12" si="0">O9*P9</f>
        <v>0</v>
      </c>
      <c r="R9" s="99">
        <f t="shared" ref="R9:R11" si="1">Q9/(O9*$T$8)</f>
        <v>0</v>
      </c>
      <c r="V9" t="s">
        <v>7</v>
      </c>
    </row>
    <row r="10" spans="3:22" x14ac:dyDescent="0.25">
      <c r="C10" s="1"/>
      <c r="D10" s="1"/>
      <c r="E10" s="1"/>
      <c r="F10" s="1"/>
      <c r="G10" s="1"/>
      <c r="M10" s="102" t="s">
        <v>10</v>
      </c>
      <c r="N10" s="102"/>
      <c r="O10" s="101">
        <v>3</v>
      </c>
      <c r="P10" s="97">
        <f>R90</f>
        <v>0</v>
      </c>
      <c r="Q10" s="98">
        <f t="shared" si="0"/>
        <v>0</v>
      </c>
      <c r="R10" s="99">
        <f t="shared" si="1"/>
        <v>0</v>
      </c>
      <c r="V10" t="s">
        <v>1</v>
      </c>
    </row>
    <row r="11" spans="3:22" x14ac:dyDescent="0.25">
      <c r="C11" s="1"/>
      <c r="D11" s="1"/>
      <c r="E11" s="1"/>
      <c r="F11" s="1"/>
      <c r="G11" s="1"/>
      <c r="M11" s="86" t="s">
        <v>11</v>
      </c>
      <c r="N11" s="86"/>
      <c r="O11" s="101">
        <v>3</v>
      </c>
      <c r="P11" s="97">
        <f>R106</f>
        <v>0</v>
      </c>
      <c r="Q11" s="98">
        <f t="shared" si="0"/>
        <v>0</v>
      </c>
      <c r="R11" s="99">
        <f t="shared" si="1"/>
        <v>0</v>
      </c>
    </row>
    <row r="12" spans="3:22" x14ac:dyDescent="0.25">
      <c r="C12" s="1"/>
      <c r="D12" s="1"/>
      <c r="E12" s="1"/>
      <c r="F12" s="1"/>
      <c r="G12" s="1"/>
      <c r="M12" s="92" t="s">
        <v>12</v>
      </c>
      <c r="N12" s="92"/>
      <c r="O12" s="101">
        <v>2</v>
      </c>
      <c r="P12" s="97">
        <f>R138</f>
        <v>0</v>
      </c>
      <c r="Q12" s="98">
        <f t="shared" si="0"/>
        <v>0</v>
      </c>
      <c r="R12" s="99">
        <f>Q12/(O12*$T$8)</f>
        <v>0</v>
      </c>
    </row>
    <row r="13" spans="3:22" ht="18" customHeight="1" x14ac:dyDescent="0.25">
      <c r="C13" s="1"/>
      <c r="D13" s="1"/>
      <c r="E13" s="1"/>
      <c r="F13" s="1"/>
      <c r="G13" s="1"/>
      <c r="M13" s="163" t="str">
        <f>IF(AND(R13&gt;=0.7,R8&gt;=0.5,R9&gt;=0.5,R10&gt;=0.5,R11&gt;=0.5,R12&gt;=0.5),"Projektet er rigtig godt på vej mod en DGNB-certificering",IF(R13&gt;=0.5,"Projektet er godt på vej mod en DGNB-certificering",IF(R13&gt;=0.3,"Der mangler lidt endnu for at komme tæt på en DGNB-certificering",IF(R13&gt;0,"Nu er du i gang. Husk at alle kvaliteter skal besvares","Begynd at svare på nedenstående for at screene projektet"))))</f>
        <v>Begynd at svare på nedenstående for at screene projektet</v>
      </c>
      <c r="N13" s="163"/>
      <c r="O13" s="163"/>
      <c r="P13" s="163"/>
      <c r="Q13" s="163"/>
      <c r="R13" s="162">
        <f>ROUND(SUM(Q8:Q12)/(SUM(O8:O12)*$T$8),2)</f>
        <v>0</v>
      </c>
    </row>
    <row r="14" spans="3:22" ht="18.600000000000001" customHeight="1" x14ac:dyDescent="0.25">
      <c r="C14" s="1"/>
      <c r="D14" s="1"/>
      <c r="E14" s="1"/>
      <c r="F14" s="1"/>
      <c r="G14" s="1"/>
      <c r="M14" s="163"/>
      <c r="N14" s="163"/>
      <c r="O14" s="163"/>
      <c r="P14" s="163"/>
      <c r="Q14" s="163"/>
      <c r="R14" s="162"/>
    </row>
    <row r="15" spans="3:22" x14ac:dyDescent="0.25">
      <c r="C15" s="1"/>
      <c r="D15" s="1"/>
      <c r="E15" s="1"/>
      <c r="F15" s="1"/>
      <c r="G15" s="1"/>
      <c r="H15" s="1"/>
    </row>
    <row r="16" spans="3:22" x14ac:dyDescent="0.25">
      <c r="C16" s="1"/>
      <c r="D16" s="1"/>
      <c r="E16" s="1"/>
      <c r="F16" s="1"/>
      <c r="G16" s="1"/>
      <c r="H16" s="1"/>
    </row>
    <row r="17" spans="3:21" x14ac:dyDescent="0.25">
      <c r="C17" s="1"/>
      <c r="D17" s="1"/>
      <c r="E17" s="1"/>
      <c r="F17" s="1"/>
      <c r="G17" s="1"/>
      <c r="H17" s="1"/>
      <c r="T17" s="9" t="s">
        <v>3</v>
      </c>
      <c r="U17" s="9" t="s">
        <v>4</v>
      </c>
    </row>
    <row r="18" spans="3:21" ht="27" customHeight="1" x14ac:dyDescent="0.3">
      <c r="D18" s="39"/>
      <c r="E18" s="60" t="str">
        <f>M8</f>
        <v>Proces kvalitet</v>
      </c>
      <c r="F18" s="39"/>
      <c r="G18" s="39"/>
      <c r="H18" s="39"/>
      <c r="I18" s="40"/>
      <c r="J18" s="40"/>
      <c r="K18" s="40"/>
      <c r="L18" s="40"/>
      <c r="M18" s="40"/>
      <c r="N18" s="40"/>
      <c r="O18" s="59" t="str">
        <f>O7</f>
        <v>Vægtning</v>
      </c>
      <c r="P18" s="71">
        <f>O8</f>
        <v>3</v>
      </c>
      <c r="Q18" s="40"/>
      <c r="R18" s="65">
        <f>U47/T47*$T$8</f>
        <v>0</v>
      </c>
    </row>
    <row r="19" spans="3:21" ht="20.100000000000001" customHeight="1" x14ac:dyDescent="0.3">
      <c r="D19" s="161" t="s">
        <v>98</v>
      </c>
      <c r="E19" s="161"/>
      <c r="F19" s="161"/>
      <c r="G19" s="161"/>
      <c r="H19" s="161"/>
      <c r="I19" s="161"/>
      <c r="J19" s="161"/>
      <c r="K19" s="34"/>
      <c r="L19" s="33"/>
      <c r="M19" s="33"/>
      <c r="N19" s="33"/>
      <c r="O19" s="33"/>
      <c r="P19" s="33"/>
      <c r="Q19" s="33"/>
      <c r="R19" s="33"/>
      <c r="T19" s="9"/>
      <c r="U19" s="9"/>
    </row>
    <row r="20" spans="3:21" ht="20.100000000000001" customHeight="1" x14ac:dyDescent="0.25">
      <c r="C20" s="1"/>
      <c r="D20" s="107" t="s">
        <v>112</v>
      </c>
      <c r="E20" s="157" t="s">
        <v>25</v>
      </c>
      <c r="F20" s="157"/>
      <c r="G20" s="157"/>
      <c r="H20" s="157"/>
      <c r="I20" s="157"/>
      <c r="J20" s="157"/>
      <c r="K20" s="157"/>
      <c r="L20" s="157"/>
      <c r="M20" s="157"/>
      <c r="N20" s="157"/>
      <c r="O20" s="157"/>
      <c r="P20" s="157"/>
      <c r="Q20" s="157"/>
      <c r="R20" s="108"/>
      <c r="S20" s="1"/>
      <c r="T20" s="9"/>
      <c r="U20" s="9"/>
    </row>
    <row r="21" spans="3:21" s="21" customFormat="1" ht="35.1" customHeight="1" x14ac:dyDescent="0.25">
      <c r="C21" s="55"/>
      <c r="D21" s="107" t="s">
        <v>112</v>
      </c>
      <c r="E21" s="157" t="s">
        <v>26</v>
      </c>
      <c r="F21" s="157"/>
      <c r="G21" s="157"/>
      <c r="H21" s="157"/>
      <c r="I21" s="157"/>
      <c r="J21" s="157"/>
      <c r="K21" s="157"/>
      <c r="L21" s="157"/>
      <c r="M21" s="157"/>
      <c r="N21" s="157"/>
      <c r="O21" s="157"/>
      <c r="P21" s="157"/>
      <c r="Q21" s="157"/>
      <c r="R21" s="117"/>
      <c r="S21" s="55"/>
      <c r="T21" s="56"/>
      <c r="U21" s="56"/>
    </row>
    <row r="22" spans="3:21" s="2" customFormat="1" ht="35.1" customHeight="1" x14ac:dyDescent="0.25">
      <c r="C22" s="28"/>
      <c r="D22" s="107" t="s">
        <v>112</v>
      </c>
      <c r="E22" s="157" t="s">
        <v>27</v>
      </c>
      <c r="F22" s="157"/>
      <c r="G22" s="157"/>
      <c r="H22" s="157"/>
      <c r="I22" s="157"/>
      <c r="J22" s="157"/>
      <c r="K22" s="157"/>
      <c r="L22" s="157"/>
      <c r="M22" s="157"/>
      <c r="N22" s="157"/>
      <c r="O22" s="157"/>
      <c r="P22" s="157"/>
      <c r="Q22" s="157"/>
      <c r="R22" s="117"/>
      <c r="S22" s="28"/>
      <c r="T22" s="9"/>
      <c r="U22" s="9"/>
    </row>
    <row r="23" spans="3:21" ht="20.100000000000001" customHeight="1" x14ac:dyDescent="0.25">
      <c r="C23" s="1"/>
      <c r="D23" s="107" t="s">
        <v>112</v>
      </c>
      <c r="E23" s="157" t="s">
        <v>28</v>
      </c>
      <c r="F23" s="157"/>
      <c r="G23" s="157"/>
      <c r="H23" s="157"/>
      <c r="I23" s="157"/>
      <c r="J23" s="157"/>
      <c r="K23" s="157"/>
      <c r="L23" s="157"/>
      <c r="M23" s="157"/>
      <c r="N23" s="157"/>
      <c r="O23" s="157"/>
      <c r="P23" s="157"/>
      <c r="Q23" s="157"/>
      <c r="R23" s="117"/>
      <c r="S23" s="1"/>
      <c r="T23" s="9"/>
      <c r="U23" s="9"/>
    </row>
    <row r="24" spans="3:21" ht="35.1" customHeight="1" x14ac:dyDescent="0.25">
      <c r="C24" s="1"/>
      <c r="D24" s="107" t="s">
        <v>112</v>
      </c>
      <c r="E24" s="157" t="s">
        <v>29</v>
      </c>
      <c r="F24" s="157"/>
      <c r="G24" s="157"/>
      <c r="H24" s="157"/>
      <c r="I24" s="157"/>
      <c r="J24" s="157"/>
      <c r="K24" s="157"/>
      <c r="L24" s="157"/>
      <c r="M24" s="157"/>
      <c r="N24" s="157"/>
      <c r="O24" s="157"/>
      <c r="P24" s="157"/>
      <c r="Q24" s="157"/>
      <c r="R24" s="117"/>
      <c r="S24" s="1"/>
      <c r="T24" s="9"/>
      <c r="U24" s="9"/>
    </row>
    <row r="25" spans="3:21" ht="20.100000000000001" customHeight="1" thickBot="1" x14ac:dyDescent="0.3">
      <c r="C25" s="31"/>
      <c r="D25" s="42"/>
      <c r="E25" s="42"/>
      <c r="F25" s="42"/>
      <c r="G25" s="42"/>
      <c r="H25" s="42"/>
      <c r="I25" s="42"/>
      <c r="J25" s="42"/>
      <c r="K25" s="42"/>
      <c r="L25" s="42"/>
      <c r="M25" s="42"/>
      <c r="N25" s="42"/>
      <c r="O25" s="42"/>
      <c r="P25" s="42"/>
      <c r="Q25" s="42"/>
      <c r="R25" s="42"/>
      <c r="S25" s="1"/>
      <c r="T25" s="9"/>
      <c r="U25" s="9"/>
    </row>
    <row r="26" spans="3:21" ht="20.100000000000001" customHeight="1" thickBot="1" x14ac:dyDescent="0.3">
      <c r="C26" s="31"/>
      <c r="D26" s="42"/>
      <c r="E26" s="166" t="s">
        <v>117</v>
      </c>
      <c r="F26" s="167"/>
      <c r="G26" s="167"/>
      <c r="H26" s="167"/>
      <c r="I26" s="168"/>
      <c r="J26" s="42"/>
      <c r="K26" s="42"/>
      <c r="L26" s="42"/>
      <c r="M26" s="42"/>
      <c r="N26" s="42"/>
      <c r="O26" s="42"/>
      <c r="P26" s="42"/>
      <c r="Q26" s="42"/>
      <c r="R26" s="42"/>
      <c r="S26" s="1"/>
      <c r="T26" s="9">
        <v>3</v>
      </c>
      <c r="U26" s="9" cm="1">
        <f t="array" ref="U26">_xlfn.IFS(E26=$V$5,0,E26=$V$6,0,E26=$V$7,0,E26=$V$8,1,E26=$V$9,2,E26=$V$10,3)</f>
        <v>0</v>
      </c>
    </row>
    <row r="27" spans="3:21" ht="20.100000000000001" customHeight="1" x14ac:dyDescent="0.25">
      <c r="C27" s="31"/>
      <c r="D27" s="42"/>
      <c r="E27" s="42"/>
      <c r="F27" s="42"/>
      <c r="G27" s="42"/>
      <c r="H27" s="42"/>
      <c r="I27" s="42"/>
      <c r="J27" s="42"/>
      <c r="K27" s="42"/>
      <c r="L27" s="42"/>
      <c r="M27" s="42"/>
      <c r="N27" s="42"/>
      <c r="O27" s="42"/>
      <c r="P27" s="42"/>
      <c r="Q27" s="42"/>
      <c r="R27" s="42"/>
      <c r="S27" s="1"/>
      <c r="T27" s="9"/>
      <c r="U27" s="9"/>
    </row>
    <row r="28" spans="3:21" ht="20.100000000000001" customHeight="1" x14ac:dyDescent="0.3">
      <c r="C28" s="31"/>
      <c r="D28" s="63" t="s">
        <v>111</v>
      </c>
      <c r="E28" s="64"/>
      <c r="F28" s="64"/>
      <c r="G28" s="33"/>
      <c r="H28" s="33"/>
      <c r="I28" s="34"/>
      <c r="J28" s="34"/>
      <c r="K28" s="34"/>
      <c r="L28" s="33"/>
      <c r="M28" s="33"/>
      <c r="N28" s="33"/>
      <c r="O28" s="33"/>
      <c r="P28" s="33"/>
      <c r="Q28" s="33"/>
      <c r="R28" s="33"/>
      <c r="S28" s="28"/>
      <c r="T28" s="9"/>
      <c r="U28" s="9"/>
    </row>
    <row r="29" spans="3:21" s="2" customFormat="1" ht="20.100000000000001" customHeight="1" x14ac:dyDescent="0.25">
      <c r="C29" s="31"/>
      <c r="D29" s="107" t="s">
        <v>112</v>
      </c>
      <c r="E29" s="157" t="s">
        <v>35</v>
      </c>
      <c r="F29" s="157"/>
      <c r="G29" s="157"/>
      <c r="H29" s="157"/>
      <c r="I29" s="157"/>
      <c r="J29" s="157"/>
      <c r="K29" s="157"/>
      <c r="L29" s="157"/>
      <c r="M29" s="157"/>
      <c r="N29" s="157"/>
      <c r="O29" s="157"/>
      <c r="P29" s="157"/>
      <c r="Q29" s="157"/>
      <c r="R29" s="109"/>
      <c r="S29" s="28"/>
      <c r="T29" s="9"/>
      <c r="U29" s="9"/>
    </row>
    <row r="30" spans="3:21" ht="20.100000000000001" customHeight="1" x14ac:dyDescent="0.25">
      <c r="C30" s="1"/>
      <c r="D30" s="107" t="s">
        <v>112</v>
      </c>
      <c r="E30" s="157" t="s">
        <v>36</v>
      </c>
      <c r="F30" s="157"/>
      <c r="G30" s="157"/>
      <c r="H30" s="157"/>
      <c r="I30" s="157"/>
      <c r="J30" s="157"/>
      <c r="K30" s="157"/>
      <c r="L30" s="157"/>
      <c r="M30" s="157"/>
      <c r="N30" s="157"/>
      <c r="O30" s="157"/>
      <c r="P30" s="157"/>
      <c r="Q30" s="157"/>
      <c r="R30" s="110"/>
      <c r="S30" s="1"/>
      <c r="T30" s="9"/>
      <c r="U30" s="9"/>
    </row>
    <row r="31" spans="3:21" ht="20.100000000000001" customHeight="1" x14ac:dyDescent="0.25">
      <c r="C31" s="1"/>
      <c r="D31" s="107" t="s">
        <v>112</v>
      </c>
      <c r="E31" s="157" t="s">
        <v>37</v>
      </c>
      <c r="F31" s="157"/>
      <c r="G31" s="157"/>
      <c r="H31" s="157"/>
      <c r="I31" s="157"/>
      <c r="J31" s="157"/>
      <c r="K31" s="157"/>
      <c r="L31" s="157"/>
      <c r="M31" s="157"/>
      <c r="N31" s="157"/>
      <c r="O31" s="157"/>
      <c r="P31" s="157"/>
      <c r="Q31" s="157"/>
      <c r="R31" s="110"/>
      <c r="S31" s="1"/>
      <c r="T31" s="9"/>
      <c r="U31" s="9"/>
    </row>
    <row r="32" spans="3:21" ht="20.100000000000001" customHeight="1" x14ac:dyDescent="0.25">
      <c r="C32" s="1"/>
      <c r="D32" s="107" t="s">
        <v>112</v>
      </c>
      <c r="E32" s="157" t="s">
        <v>38</v>
      </c>
      <c r="F32" s="157"/>
      <c r="G32" s="157"/>
      <c r="H32" s="157"/>
      <c r="I32" s="157"/>
      <c r="J32" s="157"/>
      <c r="K32" s="157"/>
      <c r="L32" s="157"/>
      <c r="M32" s="157"/>
      <c r="N32" s="157"/>
      <c r="O32" s="157"/>
      <c r="P32" s="157"/>
      <c r="Q32" s="157"/>
      <c r="R32" s="110"/>
      <c r="S32" s="1"/>
      <c r="T32" s="9"/>
      <c r="U32" s="9"/>
    </row>
    <row r="33" spans="3:21" ht="35.1" customHeight="1" x14ac:dyDescent="0.25">
      <c r="C33" s="1"/>
      <c r="D33" s="107" t="s">
        <v>112</v>
      </c>
      <c r="E33" s="157" t="s">
        <v>39</v>
      </c>
      <c r="F33" s="157"/>
      <c r="G33" s="157"/>
      <c r="H33" s="157"/>
      <c r="I33" s="157"/>
      <c r="J33" s="157"/>
      <c r="K33" s="157"/>
      <c r="L33" s="157"/>
      <c r="M33" s="157"/>
      <c r="N33" s="157"/>
      <c r="O33" s="157"/>
      <c r="P33" s="157"/>
      <c r="Q33" s="157"/>
      <c r="R33" s="117"/>
      <c r="S33" s="1"/>
      <c r="T33" s="9"/>
      <c r="U33" s="9"/>
    </row>
    <row r="34" spans="3:21" ht="20.100000000000001" customHeight="1" thickBot="1" x14ac:dyDescent="0.3">
      <c r="C34" s="31"/>
      <c r="D34" s="42"/>
      <c r="E34" s="42"/>
      <c r="F34" s="42"/>
      <c r="G34" s="42"/>
      <c r="H34" s="42"/>
      <c r="I34" s="42"/>
      <c r="J34" s="42"/>
      <c r="K34" s="42"/>
      <c r="L34" s="42"/>
      <c r="M34" s="42"/>
      <c r="N34" s="42"/>
      <c r="O34" s="42"/>
      <c r="P34" s="42"/>
      <c r="Q34" s="42"/>
      <c r="R34" s="42"/>
      <c r="S34" s="1"/>
      <c r="T34" s="9"/>
      <c r="U34" s="9"/>
    </row>
    <row r="35" spans="3:21" ht="20.100000000000001" customHeight="1" thickBot="1" x14ac:dyDescent="0.3">
      <c r="C35" s="31"/>
      <c r="D35" s="42"/>
      <c r="E35" s="166" t="s">
        <v>117</v>
      </c>
      <c r="F35" s="167"/>
      <c r="G35" s="167"/>
      <c r="H35" s="167"/>
      <c r="I35" s="168"/>
      <c r="J35" s="42"/>
      <c r="K35" s="42"/>
      <c r="L35" s="42"/>
      <c r="M35" s="42"/>
      <c r="N35" s="42"/>
      <c r="O35" s="42"/>
      <c r="P35" s="42"/>
      <c r="Q35" s="42"/>
      <c r="R35" s="42"/>
      <c r="S35" s="1"/>
      <c r="T35" s="9">
        <v>3</v>
      </c>
      <c r="U35" s="9" cm="1">
        <f t="array" ref="U35">_xlfn.IFS(E35=$V$5,0,E35=$V$6,0,E35=$V$7,0,E35=$V$8,1,E35=$V$9,2,E35=$V$10,3)</f>
        <v>0</v>
      </c>
    </row>
    <row r="36" spans="3:21" ht="20.100000000000001" customHeight="1" x14ac:dyDescent="0.25">
      <c r="C36" s="31"/>
      <c r="D36" s="42"/>
      <c r="E36" s="42"/>
      <c r="F36" s="43"/>
      <c r="G36" s="42"/>
      <c r="H36" s="44"/>
      <c r="I36" s="42"/>
      <c r="J36" s="42"/>
      <c r="K36" s="42"/>
      <c r="L36" s="49"/>
      <c r="M36" s="49"/>
      <c r="N36" s="49"/>
      <c r="O36" s="49"/>
      <c r="P36" s="49"/>
      <c r="Q36" s="49"/>
      <c r="R36" s="42"/>
      <c r="S36" s="2"/>
      <c r="T36" s="2"/>
      <c r="U36" s="2"/>
    </row>
    <row r="37" spans="3:21" s="2" customFormat="1" ht="20.100000000000001" customHeight="1" x14ac:dyDescent="0.3">
      <c r="C37" s="31"/>
      <c r="D37" s="63" t="s">
        <v>99</v>
      </c>
      <c r="E37" s="64"/>
      <c r="F37" s="64"/>
      <c r="G37" s="64"/>
      <c r="H37" s="33"/>
      <c r="I37" s="34"/>
      <c r="J37" s="34"/>
      <c r="K37" s="34"/>
      <c r="L37" s="33"/>
      <c r="M37" s="33"/>
      <c r="N37" s="33"/>
      <c r="O37" s="33"/>
      <c r="P37" s="33"/>
      <c r="Q37" s="33"/>
      <c r="R37" s="33"/>
      <c r="S37" s="1"/>
      <c r="T37" s="9"/>
      <c r="U37" s="9"/>
    </row>
    <row r="38" spans="3:21" s="2" customFormat="1" ht="35.1" customHeight="1" x14ac:dyDescent="0.25">
      <c r="C38" s="31"/>
      <c r="D38" s="107" t="s">
        <v>112</v>
      </c>
      <c r="E38" s="157" t="s">
        <v>30</v>
      </c>
      <c r="F38" s="157"/>
      <c r="G38" s="157"/>
      <c r="H38" s="157"/>
      <c r="I38" s="157"/>
      <c r="J38" s="157"/>
      <c r="K38" s="157"/>
      <c r="L38" s="157"/>
      <c r="M38" s="157"/>
      <c r="N38" s="157"/>
      <c r="O38" s="157"/>
      <c r="P38" s="157"/>
      <c r="Q38" s="157"/>
      <c r="R38" s="117"/>
      <c r="S38" s="28"/>
      <c r="T38" s="9"/>
      <c r="U38" s="9"/>
    </row>
    <row r="39" spans="3:21" s="2" customFormat="1" ht="35.1" customHeight="1" x14ac:dyDescent="0.25">
      <c r="C39" s="31"/>
      <c r="D39" s="107" t="s">
        <v>112</v>
      </c>
      <c r="E39" s="157" t="s">
        <v>31</v>
      </c>
      <c r="F39" s="157"/>
      <c r="G39" s="157"/>
      <c r="H39" s="157"/>
      <c r="I39" s="157"/>
      <c r="J39" s="157"/>
      <c r="K39" s="157"/>
      <c r="L39" s="157"/>
      <c r="M39" s="157"/>
      <c r="N39" s="157"/>
      <c r="O39" s="157"/>
      <c r="P39" s="157"/>
      <c r="Q39" s="157"/>
      <c r="R39" s="117"/>
      <c r="S39" s="1"/>
      <c r="T39" s="9"/>
      <c r="U39" s="9"/>
    </row>
    <row r="40" spans="3:21" ht="35.1" customHeight="1" x14ac:dyDescent="0.25">
      <c r="C40" s="1"/>
      <c r="D40" s="107" t="s">
        <v>112</v>
      </c>
      <c r="E40" s="157" t="s">
        <v>32</v>
      </c>
      <c r="F40" s="157"/>
      <c r="G40" s="157"/>
      <c r="H40" s="157"/>
      <c r="I40" s="157"/>
      <c r="J40" s="157"/>
      <c r="K40" s="157"/>
      <c r="L40" s="157"/>
      <c r="M40" s="157"/>
      <c r="N40" s="157"/>
      <c r="O40" s="157"/>
      <c r="P40" s="157"/>
      <c r="Q40" s="157"/>
      <c r="R40" s="117"/>
      <c r="S40" s="1"/>
      <c r="T40" s="9"/>
      <c r="U40" s="9"/>
    </row>
    <row r="41" spans="3:21" ht="35.1" customHeight="1" x14ac:dyDescent="0.25">
      <c r="C41" s="1"/>
      <c r="D41" s="107" t="s">
        <v>112</v>
      </c>
      <c r="E41" s="157" t="s">
        <v>33</v>
      </c>
      <c r="F41" s="157"/>
      <c r="G41" s="157"/>
      <c r="H41" s="157"/>
      <c r="I41" s="157"/>
      <c r="J41" s="157"/>
      <c r="K41" s="157"/>
      <c r="L41" s="157"/>
      <c r="M41" s="157"/>
      <c r="N41" s="157"/>
      <c r="O41" s="157"/>
      <c r="P41" s="157"/>
      <c r="Q41" s="157"/>
      <c r="R41" s="117"/>
      <c r="S41" s="1"/>
      <c r="T41" s="9"/>
      <c r="U41" s="9"/>
    </row>
    <row r="42" spans="3:21" ht="35.1" customHeight="1" x14ac:dyDescent="0.25">
      <c r="C42" s="1"/>
      <c r="D42" s="107" t="s">
        <v>112</v>
      </c>
      <c r="E42" s="157" t="s">
        <v>151</v>
      </c>
      <c r="F42" s="157"/>
      <c r="G42" s="157"/>
      <c r="H42" s="157"/>
      <c r="I42" s="157"/>
      <c r="J42" s="157"/>
      <c r="K42" s="157"/>
      <c r="L42" s="157"/>
      <c r="M42" s="157"/>
      <c r="N42" s="157"/>
      <c r="O42" s="157"/>
      <c r="P42" s="157"/>
      <c r="Q42" s="157"/>
      <c r="R42" s="117"/>
      <c r="S42" s="1"/>
      <c r="T42" s="9"/>
      <c r="U42" s="9"/>
    </row>
    <row r="43" spans="3:21" ht="39" customHeight="1" x14ac:dyDescent="0.25">
      <c r="C43" s="1"/>
      <c r="D43" s="107" t="s">
        <v>112</v>
      </c>
      <c r="E43" s="157" t="s">
        <v>152</v>
      </c>
      <c r="F43" s="157"/>
      <c r="G43" s="157"/>
      <c r="H43" s="157"/>
      <c r="I43" s="157"/>
      <c r="J43" s="157"/>
      <c r="K43" s="157"/>
      <c r="L43" s="157"/>
      <c r="M43" s="157"/>
      <c r="N43" s="157"/>
      <c r="O43" s="157"/>
      <c r="P43" s="157"/>
      <c r="Q43" s="157"/>
      <c r="R43" s="117"/>
      <c r="S43" s="28"/>
      <c r="T43" s="9"/>
      <c r="U43" s="9"/>
    </row>
    <row r="44" spans="3:21" ht="35.1" customHeight="1" x14ac:dyDescent="0.25">
      <c r="C44" s="1"/>
      <c r="D44" s="107" t="s">
        <v>112</v>
      </c>
      <c r="E44" s="157" t="s">
        <v>34</v>
      </c>
      <c r="F44" s="157"/>
      <c r="G44" s="157"/>
      <c r="H44" s="157"/>
      <c r="I44" s="157"/>
      <c r="J44" s="157"/>
      <c r="K44" s="157"/>
      <c r="L44" s="157"/>
      <c r="M44" s="157"/>
      <c r="N44" s="157"/>
      <c r="O44" s="157"/>
      <c r="P44" s="157"/>
      <c r="Q44" s="157"/>
      <c r="R44" s="117"/>
      <c r="S44" s="1"/>
      <c r="T44" s="9"/>
      <c r="U44" s="9"/>
    </row>
    <row r="45" spans="3:21" ht="20.100000000000001" customHeight="1" thickBot="1" x14ac:dyDescent="0.3">
      <c r="C45" s="31"/>
      <c r="D45" s="42"/>
      <c r="E45" s="42"/>
      <c r="F45" s="42"/>
      <c r="G45" s="42"/>
      <c r="H45" s="42"/>
      <c r="I45" s="42"/>
      <c r="J45" s="42"/>
      <c r="K45" s="42"/>
      <c r="L45" s="42"/>
      <c r="M45" s="42"/>
      <c r="N45" s="42"/>
      <c r="O45" s="42"/>
      <c r="P45" s="42"/>
      <c r="Q45" s="42"/>
      <c r="R45" s="42"/>
      <c r="S45" s="1"/>
      <c r="T45" s="9"/>
      <c r="U45" s="9"/>
    </row>
    <row r="46" spans="3:21" ht="20.100000000000001" customHeight="1" thickBot="1" x14ac:dyDescent="0.3">
      <c r="C46" s="31"/>
      <c r="D46" s="42"/>
      <c r="E46" s="166" t="s">
        <v>117</v>
      </c>
      <c r="F46" s="167"/>
      <c r="G46" s="167"/>
      <c r="H46" s="167"/>
      <c r="I46" s="168"/>
      <c r="J46" s="42"/>
      <c r="K46" s="42"/>
      <c r="L46" s="42"/>
      <c r="M46" s="42"/>
      <c r="N46" s="42"/>
      <c r="O46" s="42"/>
      <c r="P46" s="42"/>
      <c r="Q46" s="42"/>
      <c r="R46" s="42"/>
      <c r="S46" s="1"/>
      <c r="T46" s="9">
        <v>3</v>
      </c>
      <c r="U46" s="9" cm="1">
        <f t="array" ref="U46">_xlfn.IFS(E46=$V$5,0,E46=$V$6,0,E46=$V$7,0,E46=$V$8,1,E46=$V$9,2,E46=$V$10,3)</f>
        <v>0</v>
      </c>
    </row>
    <row r="47" spans="3:21" s="2" customFormat="1" ht="20.100000000000001" customHeight="1" x14ac:dyDescent="0.25">
      <c r="C47" s="31"/>
      <c r="D47" s="42"/>
      <c r="E47" s="42"/>
      <c r="F47" s="43"/>
      <c r="G47" s="42"/>
      <c r="H47" s="44"/>
      <c r="I47" s="42"/>
      <c r="J47" s="42"/>
      <c r="K47" s="42"/>
      <c r="L47" s="42"/>
      <c r="M47" s="42"/>
      <c r="N47" s="42"/>
      <c r="O47" s="42"/>
      <c r="P47" s="42"/>
      <c r="Q47" s="42"/>
      <c r="R47" s="42"/>
      <c r="S47" s="138" t="s">
        <v>116</v>
      </c>
      <c r="T47" s="9">
        <f>SUM(T26:T46)</f>
        <v>9</v>
      </c>
      <c r="U47" s="9">
        <f>SUM(U26:U46)</f>
        <v>0</v>
      </c>
    </row>
    <row r="48" spans="3:21" ht="26.25" x14ac:dyDescent="0.35">
      <c r="C48" s="31"/>
      <c r="D48" s="37"/>
      <c r="E48" s="66" t="str">
        <f>M9</f>
        <v>Miljø kvalitet</v>
      </c>
      <c r="F48" s="67"/>
      <c r="G48" s="68"/>
      <c r="H48" s="68"/>
      <c r="I48" s="69"/>
      <c r="J48" s="69"/>
      <c r="K48" s="69"/>
      <c r="L48" s="69"/>
      <c r="M48" s="69"/>
      <c r="N48" s="69"/>
      <c r="O48" s="69" t="str">
        <f>O7</f>
        <v>Vægtning</v>
      </c>
      <c r="P48" s="70">
        <f>O9</f>
        <v>4</v>
      </c>
      <c r="Q48" s="38"/>
      <c r="R48" s="65">
        <f>U89/T89*$T$8</f>
        <v>0</v>
      </c>
      <c r="S48" s="1"/>
      <c r="T48" s="9"/>
      <c r="U48" s="9"/>
    </row>
    <row r="49" spans="2:21" ht="20.100000000000001" customHeight="1" x14ac:dyDescent="0.35">
      <c r="C49" s="31"/>
      <c r="D49" s="73" t="s">
        <v>100</v>
      </c>
      <c r="E49" s="74"/>
      <c r="F49" s="75"/>
      <c r="G49" s="35"/>
      <c r="H49" s="35"/>
      <c r="I49" s="36"/>
      <c r="J49" s="36"/>
      <c r="K49" s="36"/>
      <c r="L49" s="35"/>
      <c r="M49" s="35"/>
      <c r="N49" s="35"/>
      <c r="O49" s="35"/>
      <c r="P49" s="35"/>
      <c r="Q49" s="35"/>
      <c r="R49" s="35"/>
      <c r="T49" s="31"/>
      <c r="U49" s="31"/>
    </row>
    <row r="50" spans="2:21" s="2" customFormat="1" ht="20.100000000000001" customHeight="1" x14ac:dyDescent="0.25">
      <c r="B50" s="31"/>
      <c r="D50" s="111" t="s">
        <v>112</v>
      </c>
      <c r="E50" s="169" t="s">
        <v>40</v>
      </c>
      <c r="F50" s="169"/>
      <c r="G50" s="169"/>
      <c r="H50" s="169"/>
      <c r="I50" s="169"/>
      <c r="J50" s="169"/>
      <c r="K50" s="169"/>
      <c r="L50" s="169"/>
      <c r="M50" s="169"/>
      <c r="N50" s="169"/>
      <c r="O50" s="169"/>
      <c r="P50" s="169"/>
      <c r="Q50" s="169"/>
      <c r="R50" s="112"/>
      <c r="S50" s="28"/>
      <c r="T50" s="31"/>
      <c r="U50" s="9"/>
    </row>
    <row r="51" spans="2:21" ht="35.1" customHeight="1" x14ac:dyDescent="0.25">
      <c r="B51" s="31"/>
      <c r="D51" s="111" t="s">
        <v>112</v>
      </c>
      <c r="E51" s="170" t="s">
        <v>123</v>
      </c>
      <c r="F51" s="170"/>
      <c r="G51" s="170"/>
      <c r="H51" s="170"/>
      <c r="I51" s="170"/>
      <c r="J51" s="170"/>
      <c r="K51" s="170"/>
      <c r="L51" s="170"/>
      <c r="M51" s="170"/>
      <c r="N51" s="170"/>
      <c r="O51" s="170"/>
      <c r="P51" s="170"/>
      <c r="Q51" s="170"/>
      <c r="R51" s="123"/>
      <c r="S51" s="1"/>
      <c r="T51" s="31"/>
      <c r="U51" s="9"/>
    </row>
    <row r="52" spans="2:21" ht="18.75" customHeight="1" x14ac:dyDescent="0.25">
      <c r="B52" s="31"/>
      <c r="D52" s="111" t="s">
        <v>112</v>
      </c>
      <c r="E52" s="169" t="s">
        <v>125</v>
      </c>
      <c r="F52" s="169"/>
      <c r="G52" s="169"/>
      <c r="H52" s="169"/>
      <c r="I52" s="169"/>
      <c r="J52" s="169"/>
      <c r="K52" s="169"/>
      <c r="L52" s="169"/>
      <c r="M52" s="169"/>
      <c r="N52" s="169"/>
      <c r="O52" s="169"/>
      <c r="P52" s="169"/>
      <c r="Q52" s="169"/>
      <c r="R52" s="123"/>
      <c r="S52" s="1"/>
      <c r="T52" s="31"/>
      <c r="U52" s="9"/>
    </row>
    <row r="53" spans="2:21" ht="20.25" customHeight="1" x14ac:dyDescent="0.25">
      <c r="B53" s="31"/>
      <c r="D53" s="111" t="s">
        <v>112</v>
      </c>
      <c r="E53" s="170" t="s">
        <v>124</v>
      </c>
      <c r="F53" s="170"/>
      <c r="G53" s="170"/>
      <c r="H53" s="170"/>
      <c r="I53" s="170"/>
      <c r="J53" s="170"/>
      <c r="K53" s="170"/>
      <c r="L53" s="170"/>
      <c r="M53" s="170"/>
      <c r="N53" s="170"/>
      <c r="O53" s="170"/>
      <c r="P53" s="170"/>
      <c r="Q53" s="170"/>
      <c r="R53" s="123"/>
      <c r="S53" s="1"/>
      <c r="T53" s="31"/>
      <c r="U53" s="9"/>
    </row>
    <row r="54" spans="2:21" ht="22.5" customHeight="1" x14ac:dyDescent="0.25">
      <c r="B54" s="31"/>
      <c r="D54" s="111" t="s">
        <v>112</v>
      </c>
      <c r="E54" s="170" t="s">
        <v>126</v>
      </c>
      <c r="F54" s="170"/>
      <c r="G54" s="170"/>
      <c r="H54" s="170"/>
      <c r="I54" s="170"/>
      <c r="J54" s="170"/>
      <c r="K54" s="170"/>
      <c r="L54" s="170"/>
      <c r="M54" s="170"/>
      <c r="N54" s="170"/>
      <c r="O54" s="170"/>
      <c r="P54" s="170"/>
      <c r="Q54" s="170"/>
      <c r="R54" s="123"/>
      <c r="S54" s="1"/>
      <c r="T54" s="31"/>
      <c r="U54" s="9"/>
    </row>
    <row r="55" spans="2:21" ht="20.100000000000001" customHeight="1" thickBot="1" x14ac:dyDescent="0.3">
      <c r="B55" s="31"/>
      <c r="D55" s="111"/>
      <c r="E55" s="136"/>
      <c r="F55" s="136"/>
      <c r="G55" s="136"/>
      <c r="H55" s="136"/>
      <c r="I55" s="136"/>
      <c r="J55" s="136"/>
      <c r="K55" s="136"/>
      <c r="L55" s="136"/>
      <c r="M55" s="136"/>
      <c r="N55" s="136"/>
      <c r="O55" s="136"/>
      <c r="P55" s="136"/>
      <c r="Q55" s="136"/>
      <c r="R55" s="123"/>
      <c r="S55" s="1"/>
      <c r="T55" s="31"/>
      <c r="U55" s="9"/>
    </row>
    <row r="56" spans="2:21" ht="20.100000000000001" customHeight="1" thickBot="1" x14ac:dyDescent="0.3">
      <c r="B56" s="31"/>
      <c r="D56" s="111"/>
      <c r="E56" s="171" t="s">
        <v>117</v>
      </c>
      <c r="F56" s="172"/>
      <c r="G56" s="172"/>
      <c r="H56" s="172"/>
      <c r="I56" s="173"/>
      <c r="J56" s="45"/>
      <c r="K56" s="45"/>
      <c r="L56" s="45"/>
      <c r="M56" s="45"/>
      <c r="N56" s="45"/>
      <c r="O56" s="45"/>
      <c r="P56" s="45"/>
      <c r="Q56" s="45"/>
      <c r="R56" s="45"/>
      <c r="S56" s="1"/>
      <c r="T56" s="9">
        <v>3</v>
      </c>
      <c r="U56" s="9" cm="1">
        <f t="array" ref="U56">_xlfn.IFS(E56=$V$5,0,E56=$V$6,0,E56=$V$7,0,E56=$V$8,1,E56=$V$9,2,E56=$V$10,3)</f>
        <v>0</v>
      </c>
    </row>
    <row r="57" spans="2:21" ht="20.100000000000001" customHeight="1" x14ac:dyDescent="0.25">
      <c r="B57" s="31"/>
      <c r="D57" s="111"/>
      <c r="E57" s="136"/>
      <c r="F57" s="136"/>
      <c r="G57" s="136"/>
      <c r="H57" s="136"/>
      <c r="I57" s="136"/>
      <c r="J57" s="136"/>
      <c r="K57" s="136"/>
      <c r="L57" s="136"/>
      <c r="M57" s="136"/>
      <c r="N57" s="136"/>
      <c r="O57" s="136"/>
      <c r="P57" s="136"/>
      <c r="Q57" s="136"/>
      <c r="R57" s="123"/>
      <c r="S57" s="1"/>
      <c r="T57" s="31"/>
      <c r="U57" s="9"/>
    </row>
    <row r="58" spans="2:21" ht="20.100000000000001" customHeight="1" x14ac:dyDescent="0.35">
      <c r="D58" s="73" t="s">
        <v>101</v>
      </c>
      <c r="E58" s="74"/>
      <c r="F58" s="75"/>
      <c r="G58" s="35"/>
      <c r="H58" s="35"/>
      <c r="I58" s="36"/>
      <c r="J58" s="36"/>
      <c r="K58" s="36"/>
      <c r="L58" s="35"/>
      <c r="M58" s="35"/>
      <c r="N58" s="35"/>
      <c r="O58" s="35"/>
      <c r="P58" s="35"/>
      <c r="Q58" s="35"/>
      <c r="R58" s="35"/>
      <c r="T58" s="31"/>
      <c r="U58" s="31"/>
    </row>
    <row r="59" spans="2:21" s="2" customFormat="1" ht="18.75" customHeight="1" x14ac:dyDescent="0.25">
      <c r="D59" s="111" t="s">
        <v>112</v>
      </c>
      <c r="E59" s="164" t="s">
        <v>48</v>
      </c>
      <c r="F59" s="164"/>
      <c r="G59" s="164"/>
      <c r="H59" s="164"/>
      <c r="I59" s="164"/>
      <c r="J59" s="164"/>
      <c r="K59" s="164"/>
      <c r="L59" s="164"/>
      <c r="M59" s="164"/>
      <c r="N59" s="164"/>
      <c r="O59" s="164"/>
      <c r="P59" s="164"/>
      <c r="Q59" s="164"/>
      <c r="R59" s="45"/>
      <c r="S59" s="28"/>
      <c r="T59" s="54"/>
      <c r="U59" s="1"/>
    </row>
    <row r="60" spans="2:21" ht="20.100000000000001" customHeight="1" x14ac:dyDescent="0.25">
      <c r="D60" s="111" t="s">
        <v>112</v>
      </c>
      <c r="E60" s="164" t="s">
        <v>49</v>
      </c>
      <c r="F60" s="164"/>
      <c r="G60" s="164"/>
      <c r="H60" s="164"/>
      <c r="I60" s="164"/>
      <c r="J60" s="164"/>
      <c r="K60" s="164"/>
      <c r="L60" s="164"/>
      <c r="M60" s="164"/>
      <c r="N60" s="164"/>
      <c r="O60" s="164"/>
      <c r="P60" s="164"/>
      <c r="Q60" s="164"/>
      <c r="R60" s="45"/>
      <c r="S60" s="1"/>
      <c r="T60" s="54"/>
      <c r="U60" s="1"/>
    </row>
    <row r="61" spans="2:21" ht="20.100000000000001" customHeight="1" x14ac:dyDescent="0.25">
      <c r="D61" s="111" t="s">
        <v>112</v>
      </c>
      <c r="E61" s="164" t="s">
        <v>50</v>
      </c>
      <c r="F61" s="164"/>
      <c r="G61" s="164"/>
      <c r="H61" s="164"/>
      <c r="I61" s="164"/>
      <c r="J61" s="164"/>
      <c r="K61" s="164"/>
      <c r="L61" s="164"/>
      <c r="M61" s="164"/>
      <c r="N61" s="164"/>
      <c r="O61" s="164"/>
      <c r="P61" s="164"/>
      <c r="Q61" s="164"/>
      <c r="R61" s="45"/>
      <c r="S61" s="1"/>
      <c r="T61" s="54"/>
      <c r="U61" s="1"/>
    </row>
    <row r="62" spans="2:21" ht="20.100000000000001" customHeight="1" x14ac:dyDescent="0.25">
      <c r="D62" s="111" t="s">
        <v>112</v>
      </c>
      <c r="E62" s="164" t="s">
        <v>51</v>
      </c>
      <c r="F62" s="164"/>
      <c r="G62" s="164"/>
      <c r="H62" s="164"/>
      <c r="I62" s="164"/>
      <c r="J62" s="164"/>
      <c r="K62" s="164"/>
      <c r="L62" s="164"/>
      <c r="M62" s="164"/>
      <c r="N62" s="164"/>
      <c r="O62" s="164"/>
      <c r="P62" s="164"/>
      <c r="Q62" s="164"/>
      <c r="R62" s="45"/>
      <c r="S62" s="1"/>
      <c r="T62" s="54"/>
      <c r="U62" s="1"/>
    </row>
    <row r="63" spans="2:21" ht="20.100000000000001" customHeight="1" x14ac:dyDescent="0.25">
      <c r="D63" s="111" t="s">
        <v>112</v>
      </c>
      <c r="E63" s="164" t="s">
        <v>52</v>
      </c>
      <c r="F63" s="164"/>
      <c r="G63" s="164"/>
      <c r="H63" s="164"/>
      <c r="I63" s="164"/>
      <c r="J63" s="164"/>
      <c r="K63" s="164"/>
      <c r="L63" s="164"/>
      <c r="M63" s="164"/>
      <c r="N63" s="164"/>
      <c r="O63" s="164"/>
      <c r="P63" s="164"/>
      <c r="Q63" s="164"/>
      <c r="R63" s="45"/>
      <c r="S63" s="1"/>
      <c r="T63" s="54"/>
      <c r="U63" s="1"/>
    </row>
    <row r="64" spans="2:21" ht="20.100000000000001" customHeight="1" thickBot="1" x14ac:dyDescent="0.3">
      <c r="D64" s="45"/>
      <c r="E64" s="45"/>
      <c r="F64" s="45"/>
      <c r="G64" s="45"/>
      <c r="H64" s="45"/>
      <c r="I64" s="45"/>
      <c r="J64" s="45"/>
      <c r="K64" s="45"/>
      <c r="L64" s="45"/>
      <c r="M64" s="45"/>
      <c r="N64" s="45"/>
      <c r="O64" s="45"/>
      <c r="P64" s="45"/>
      <c r="Q64" s="45"/>
      <c r="R64" s="45"/>
      <c r="S64" s="1"/>
      <c r="T64" s="9"/>
      <c r="U64" s="9"/>
    </row>
    <row r="65" spans="3:21" ht="20.100000000000001" customHeight="1" thickBot="1" x14ac:dyDescent="0.3">
      <c r="D65" s="45"/>
      <c r="E65" s="171" t="s">
        <v>117</v>
      </c>
      <c r="F65" s="172"/>
      <c r="G65" s="172"/>
      <c r="H65" s="172"/>
      <c r="I65" s="173"/>
      <c r="J65" s="45"/>
      <c r="K65" s="45"/>
      <c r="L65" s="45"/>
      <c r="M65" s="45"/>
      <c r="N65" s="45"/>
      <c r="O65" s="45"/>
      <c r="P65" s="45"/>
      <c r="Q65" s="45"/>
      <c r="R65" s="45"/>
      <c r="S65" s="1"/>
      <c r="T65" s="9">
        <v>3</v>
      </c>
      <c r="U65" s="9" cm="1">
        <f t="array" ref="U65">_xlfn.IFS(E65=$V$5,0,E65=$V$6,0,E65=$V$7,0,E65=$V$8,1,E65=$V$9,2,E65=$V$10,3)</f>
        <v>0</v>
      </c>
    </row>
    <row r="66" spans="3:21" ht="20.100000000000001" customHeight="1" x14ac:dyDescent="0.25">
      <c r="D66" s="45"/>
      <c r="E66" s="45"/>
      <c r="F66" s="45"/>
      <c r="G66" s="45"/>
      <c r="H66" s="45"/>
      <c r="I66" s="45"/>
      <c r="J66" s="45"/>
      <c r="K66" s="45"/>
      <c r="L66" s="45"/>
      <c r="M66" s="45"/>
      <c r="N66" s="45"/>
      <c r="O66" s="45"/>
      <c r="P66" s="45"/>
      <c r="Q66" s="45"/>
      <c r="R66" s="45"/>
      <c r="S66" s="1"/>
      <c r="T66" s="9"/>
      <c r="U66" s="9"/>
    </row>
    <row r="67" spans="3:21" ht="20.100000000000001" customHeight="1" x14ac:dyDescent="0.25">
      <c r="D67" s="113" t="s">
        <v>41</v>
      </c>
      <c r="E67" s="45"/>
      <c r="F67" s="45"/>
      <c r="G67" s="45"/>
      <c r="H67" s="45"/>
      <c r="I67" s="45"/>
      <c r="J67" s="45"/>
      <c r="K67" s="45"/>
      <c r="L67" s="45"/>
      <c r="M67" s="45"/>
      <c r="N67" s="45"/>
      <c r="O67" s="45"/>
      <c r="P67" s="45"/>
      <c r="Q67" s="45"/>
      <c r="R67" s="45"/>
      <c r="S67" s="1"/>
      <c r="T67" s="9"/>
      <c r="U67" s="9"/>
    </row>
    <row r="68" spans="3:21" ht="35.1" customHeight="1" x14ac:dyDescent="0.25">
      <c r="D68" s="114" t="s">
        <v>149</v>
      </c>
      <c r="E68" s="165" t="s">
        <v>42</v>
      </c>
      <c r="F68" s="165"/>
      <c r="G68" s="165"/>
      <c r="H68" s="165"/>
      <c r="I68" s="165"/>
      <c r="J68" s="165"/>
      <c r="K68" s="165"/>
      <c r="L68" s="165"/>
      <c r="M68" s="165"/>
      <c r="N68" s="165"/>
      <c r="O68" s="165"/>
      <c r="P68" s="165"/>
      <c r="Q68" s="165"/>
      <c r="R68" s="124"/>
      <c r="S68" s="1"/>
      <c r="T68" s="9"/>
      <c r="U68" s="9"/>
    </row>
    <row r="69" spans="3:21" ht="20.100000000000001" customHeight="1" x14ac:dyDescent="0.25">
      <c r="D69" s="114"/>
      <c r="E69" s="134"/>
      <c r="F69" s="134"/>
      <c r="G69" s="134"/>
      <c r="H69" s="134"/>
      <c r="I69" s="134"/>
      <c r="J69" s="134"/>
      <c r="K69" s="134"/>
      <c r="L69" s="134"/>
      <c r="M69" s="134"/>
      <c r="N69" s="134"/>
      <c r="O69" s="134"/>
      <c r="P69" s="134"/>
      <c r="Q69" s="134"/>
      <c r="R69" s="124"/>
      <c r="S69" s="1"/>
      <c r="T69" s="9"/>
      <c r="U69" s="9"/>
    </row>
    <row r="70" spans="3:21" ht="20.100000000000001" customHeight="1" x14ac:dyDescent="0.35">
      <c r="D70" s="73" t="s">
        <v>102</v>
      </c>
      <c r="E70" s="74"/>
      <c r="F70" s="75"/>
      <c r="G70" s="76"/>
      <c r="H70" s="35"/>
      <c r="I70" s="36"/>
      <c r="J70" s="36"/>
      <c r="K70" s="36"/>
      <c r="L70" s="35"/>
      <c r="M70" s="35"/>
      <c r="N70" s="35"/>
      <c r="O70" s="35"/>
      <c r="P70" s="35"/>
      <c r="Q70" s="35"/>
      <c r="R70" s="35"/>
      <c r="T70" s="31"/>
      <c r="U70" s="31"/>
    </row>
    <row r="71" spans="3:21" ht="17.25" customHeight="1" x14ac:dyDescent="0.25">
      <c r="D71" s="111" t="s">
        <v>112</v>
      </c>
      <c r="E71" s="169" t="s">
        <v>53</v>
      </c>
      <c r="F71" s="169"/>
      <c r="G71" s="169"/>
      <c r="H71" s="169"/>
      <c r="I71" s="169"/>
      <c r="J71" s="169"/>
      <c r="K71" s="169"/>
      <c r="L71" s="169"/>
      <c r="M71" s="169"/>
      <c r="N71" s="169"/>
      <c r="O71" s="169"/>
      <c r="P71" s="169"/>
      <c r="Q71" s="169"/>
      <c r="R71" s="45"/>
      <c r="S71" s="28"/>
      <c r="T71" s="9"/>
      <c r="U71" s="9"/>
    </row>
    <row r="72" spans="3:21" ht="35.1" customHeight="1" x14ac:dyDescent="0.25">
      <c r="D72" s="111" t="s">
        <v>112</v>
      </c>
      <c r="E72" s="170" t="s">
        <v>56</v>
      </c>
      <c r="F72" s="170"/>
      <c r="G72" s="170"/>
      <c r="H72" s="170"/>
      <c r="I72" s="170"/>
      <c r="J72" s="170"/>
      <c r="K72" s="170"/>
      <c r="L72" s="170"/>
      <c r="M72" s="170"/>
      <c r="N72" s="170"/>
      <c r="O72" s="170"/>
      <c r="P72" s="170"/>
      <c r="Q72" s="170"/>
      <c r="R72" s="45"/>
      <c r="S72" s="1"/>
      <c r="T72" s="9"/>
      <c r="U72" s="9"/>
    </row>
    <row r="73" spans="3:21" ht="20.100000000000001" customHeight="1" x14ac:dyDescent="0.25">
      <c r="D73" s="111" t="s">
        <v>112</v>
      </c>
      <c r="E73" s="169" t="s">
        <v>57</v>
      </c>
      <c r="F73" s="169"/>
      <c r="G73" s="169"/>
      <c r="H73" s="169"/>
      <c r="I73" s="169"/>
      <c r="J73" s="169"/>
      <c r="K73" s="169"/>
      <c r="L73" s="169"/>
      <c r="M73" s="169"/>
      <c r="N73" s="169"/>
      <c r="O73" s="169"/>
      <c r="P73" s="169"/>
      <c r="Q73" s="169"/>
      <c r="R73" s="45"/>
      <c r="S73" s="1"/>
      <c r="T73" s="9"/>
      <c r="U73" s="9"/>
    </row>
    <row r="74" spans="3:21" ht="20.100000000000001" customHeight="1" x14ac:dyDescent="0.25">
      <c r="D74" s="111" t="s">
        <v>112</v>
      </c>
      <c r="E74" s="169" t="s">
        <v>54</v>
      </c>
      <c r="F74" s="169"/>
      <c r="G74" s="169"/>
      <c r="H74" s="169"/>
      <c r="I74" s="169"/>
      <c r="J74" s="169"/>
      <c r="K74" s="169"/>
      <c r="L74" s="169"/>
      <c r="M74" s="169"/>
      <c r="N74" s="169"/>
      <c r="O74" s="169"/>
      <c r="P74" s="169"/>
      <c r="Q74" s="169"/>
      <c r="R74" s="45"/>
      <c r="S74" s="1"/>
      <c r="T74" s="9"/>
      <c r="U74" s="9"/>
    </row>
    <row r="75" spans="3:21" ht="20.100000000000001" customHeight="1" x14ac:dyDescent="0.25">
      <c r="D75" s="111" t="s">
        <v>112</v>
      </c>
      <c r="E75" s="164" t="s">
        <v>55</v>
      </c>
      <c r="F75" s="164"/>
      <c r="G75" s="164"/>
      <c r="H75" s="164"/>
      <c r="I75" s="164"/>
      <c r="J75" s="164"/>
      <c r="K75" s="164"/>
      <c r="L75" s="164"/>
      <c r="M75" s="164"/>
      <c r="N75" s="164"/>
      <c r="O75" s="164"/>
      <c r="P75" s="164"/>
      <c r="Q75" s="164"/>
      <c r="R75" s="45"/>
      <c r="S75" s="1"/>
      <c r="T75" s="9"/>
      <c r="U75" s="9"/>
    </row>
    <row r="76" spans="3:21" ht="20.100000000000001" customHeight="1" thickBot="1" x14ac:dyDescent="0.3">
      <c r="D76" s="45"/>
      <c r="E76" s="45"/>
      <c r="F76" s="45"/>
      <c r="G76" s="45"/>
      <c r="H76" s="45"/>
      <c r="I76" s="45"/>
      <c r="J76" s="45"/>
      <c r="K76" s="45"/>
      <c r="L76" s="45"/>
      <c r="M76" s="45"/>
      <c r="N76" s="45"/>
      <c r="O76" s="45"/>
      <c r="P76" s="45"/>
      <c r="Q76" s="45"/>
      <c r="R76" s="45"/>
      <c r="S76" s="1"/>
      <c r="T76" s="9"/>
      <c r="U76" s="9"/>
    </row>
    <row r="77" spans="3:21" ht="20.100000000000001" customHeight="1" thickBot="1" x14ac:dyDescent="0.3">
      <c r="D77" s="45"/>
      <c r="E77" s="171" t="s">
        <v>117</v>
      </c>
      <c r="F77" s="172"/>
      <c r="G77" s="172"/>
      <c r="H77" s="172"/>
      <c r="I77" s="173"/>
      <c r="J77" s="45"/>
      <c r="K77" s="45"/>
      <c r="L77" s="45"/>
      <c r="M77" s="45"/>
      <c r="N77" s="45"/>
      <c r="O77" s="45"/>
      <c r="P77" s="45"/>
      <c r="Q77" s="45"/>
      <c r="R77" s="45"/>
      <c r="S77" s="1"/>
      <c r="T77" s="9">
        <v>3</v>
      </c>
      <c r="U77" s="9" cm="1">
        <f t="array" ref="U77">_xlfn.IFS(E77=$V$5,0,E77=$V$6,0,E77=$V$7,0,E77=$V$8,1,E77=$V$9,2,E77=$V$10,3)</f>
        <v>0</v>
      </c>
    </row>
    <row r="78" spans="3:21" ht="20.100000000000001" customHeight="1" x14ac:dyDescent="0.25">
      <c r="D78" s="45"/>
      <c r="E78" s="45"/>
      <c r="F78" s="45"/>
      <c r="G78" s="45"/>
      <c r="H78" s="45"/>
      <c r="I78" s="45"/>
      <c r="J78" s="45"/>
      <c r="K78" s="45"/>
      <c r="L78" s="45"/>
      <c r="M78" s="45"/>
      <c r="N78" s="45"/>
      <c r="O78" s="45"/>
      <c r="P78" s="45"/>
      <c r="Q78" s="45"/>
      <c r="R78" s="45"/>
    </row>
    <row r="79" spans="3:21" ht="20.100000000000001" customHeight="1" x14ac:dyDescent="0.35">
      <c r="C79" s="31"/>
      <c r="D79" s="73" t="s">
        <v>103</v>
      </c>
      <c r="E79" s="74"/>
      <c r="F79" s="75"/>
      <c r="G79" s="35"/>
      <c r="H79" s="35"/>
      <c r="I79" s="36"/>
      <c r="J79" s="36"/>
      <c r="K79" s="36"/>
      <c r="L79" s="35"/>
      <c r="M79" s="35"/>
      <c r="N79" s="35"/>
      <c r="O79" s="35"/>
      <c r="P79" s="35"/>
      <c r="Q79" s="35"/>
      <c r="R79" s="35"/>
      <c r="S79" s="1"/>
      <c r="T79" s="9"/>
      <c r="U79" s="9"/>
    </row>
    <row r="80" spans="3:21" ht="20.100000000000001" customHeight="1" x14ac:dyDescent="0.25">
      <c r="C80" s="31"/>
      <c r="D80" s="111" t="s">
        <v>112</v>
      </c>
      <c r="E80" s="164" t="s">
        <v>43</v>
      </c>
      <c r="F80" s="164"/>
      <c r="G80" s="164"/>
      <c r="H80" s="164"/>
      <c r="I80" s="164"/>
      <c r="J80" s="164"/>
      <c r="K80" s="164"/>
      <c r="L80" s="164"/>
      <c r="M80" s="164"/>
      <c r="N80" s="164"/>
      <c r="O80" s="164"/>
      <c r="P80" s="164"/>
      <c r="Q80" s="164"/>
      <c r="R80" s="112"/>
      <c r="S80" s="132"/>
      <c r="T80" s="132"/>
      <c r="U80" s="132"/>
    </row>
    <row r="81" spans="2:21" ht="35.1" customHeight="1" x14ac:dyDescent="0.25">
      <c r="C81" s="31"/>
      <c r="D81" s="111" t="s">
        <v>112</v>
      </c>
      <c r="E81" s="165" t="s">
        <v>44</v>
      </c>
      <c r="F81" s="165"/>
      <c r="G81" s="165"/>
      <c r="H81" s="165"/>
      <c r="I81" s="165"/>
      <c r="J81" s="165"/>
      <c r="K81" s="165"/>
      <c r="L81" s="165"/>
      <c r="M81" s="165"/>
      <c r="N81" s="165"/>
      <c r="O81" s="165"/>
      <c r="P81" s="165"/>
      <c r="Q81" s="165"/>
      <c r="R81" s="124"/>
      <c r="S81" s="57"/>
      <c r="T81" s="57"/>
      <c r="U81" s="57"/>
    </row>
    <row r="82" spans="2:21" ht="20.100000000000001" customHeight="1" x14ac:dyDescent="0.25">
      <c r="C82" s="1"/>
      <c r="D82" s="111" t="s">
        <v>112</v>
      </c>
      <c r="E82" s="164" t="s">
        <v>45</v>
      </c>
      <c r="F82" s="164"/>
      <c r="G82" s="164"/>
      <c r="H82" s="164"/>
      <c r="I82" s="164"/>
      <c r="J82" s="164"/>
      <c r="K82" s="164"/>
      <c r="L82" s="164"/>
      <c r="M82" s="164"/>
      <c r="N82" s="164"/>
      <c r="O82" s="164"/>
      <c r="P82" s="164"/>
      <c r="Q82" s="164"/>
      <c r="R82" s="112"/>
      <c r="S82" s="132"/>
      <c r="T82" s="132"/>
      <c r="U82" s="132"/>
    </row>
    <row r="83" spans="2:21" ht="20.100000000000001" customHeight="1" x14ac:dyDescent="0.25">
      <c r="C83" s="1"/>
      <c r="D83" s="111" t="s">
        <v>112</v>
      </c>
      <c r="E83" s="164" t="s">
        <v>147</v>
      </c>
      <c r="F83" s="164"/>
      <c r="G83" s="164"/>
      <c r="H83" s="164"/>
      <c r="I83" s="164"/>
      <c r="J83" s="164"/>
      <c r="K83" s="164"/>
      <c r="L83" s="164"/>
      <c r="M83" s="164"/>
      <c r="N83" s="164"/>
      <c r="O83" s="164"/>
      <c r="P83" s="164"/>
      <c r="Q83" s="164"/>
      <c r="R83" s="112"/>
      <c r="S83" s="132"/>
      <c r="T83" s="132"/>
      <c r="U83" s="132"/>
    </row>
    <row r="84" spans="2:21" ht="20.100000000000001" customHeight="1" x14ac:dyDescent="0.25">
      <c r="C84" s="1"/>
      <c r="D84" s="111" t="s">
        <v>112</v>
      </c>
      <c r="E84" s="165" t="s">
        <v>46</v>
      </c>
      <c r="F84" s="165"/>
      <c r="G84" s="165"/>
      <c r="H84" s="165"/>
      <c r="I84" s="165"/>
      <c r="J84" s="165"/>
      <c r="K84" s="165"/>
      <c r="L84" s="165"/>
      <c r="M84" s="165"/>
      <c r="N84" s="165"/>
      <c r="O84" s="165"/>
      <c r="P84" s="165"/>
      <c r="Q84" s="165"/>
      <c r="R84" s="112"/>
      <c r="S84" s="132"/>
      <c r="T84" s="132"/>
      <c r="U84" s="132"/>
    </row>
    <row r="85" spans="2:21" ht="20.100000000000001" customHeight="1" x14ac:dyDescent="0.25">
      <c r="C85" s="1"/>
      <c r="D85" s="111" t="s">
        <v>112</v>
      </c>
      <c r="E85" s="164" t="s">
        <v>150</v>
      </c>
      <c r="F85" s="164"/>
      <c r="G85" s="164"/>
      <c r="H85" s="164"/>
      <c r="I85" s="164"/>
      <c r="J85" s="164"/>
      <c r="K85" s="164"/>
      <c r="L85" s="164"/>
      <c r="M85" s="164"/>
      <c r="N85" s="164"/>
      <c r="O85" s="164"/>
      <c r="P85" s="164"/>
      <c r="Q85" s="164"/>
      <c r="R85" s="112"/>
      <c r="S85" s="132"/>
      <c r="T85" s="132"/>
      <c r="U85" s="132"/>
    </row>
    <row r="86" spans="2:21" s="2" customFormat="1" ht="35.1" customHeight="1" x14ac:dyDescent="0.25">
      <c r="C86" s="1"/>
      <c r="D86" s="111" t="s">
        <v>112</v>
      </c>
      <c r="E86" s="165" t="s">
        <v>47</v>
      </c>
      <c r="F86" s="165"/>
      <c r="G86" s="165"/>
      <c r="H86" s="165"/>
      <c r="I86" s="165"/>
      <c r="J86" s="165"/>
      <c r="K86" s="165"/>
      <c r="L86" s="165"/>
      <c r="M86" s="165"/>
      <c r="N86" s="165"/>
      <c r="O86" s="165"/>
      <c r="P86" s="165"/>
      <c r="Q86" s="165"/>
      <c r="R86" s="124"/>
      <c r="S86" s="57"/>
      <c r="T86" s="57"/>
      <c r="U86" s="57"/>
    </row>
    <row r="87" spans="2:21" ht="20.100000000000001" customHeight="1" thickBot="1" x14ac:dyDescent="0.3">
      <c r="C87" s="31"/>
      <c r="D87" s="45"/>
      <c r="E87" s="45"/>
      <c r="F87" s="45"/>
      <c r="G87" s="45"/>
      <c r="H87" s="45"/>
      <c r="I87" s="45"/>
      <c r="J87" s="45"/>
      <c r="K87" s="45"/>
      <c r="L87" s="45"/>
      <c r="M87" s="45"/>
      <c r="N87" s="45"/>
      <c r="O87" s="45"/>
      <c r="P87" s="45"/>
      <c r="Q87" s="45"/>
      <c r="R87" s="45"/>
      <c r="S87" s="1"/>
      <c r="T87" s="9"/>
      <c r="U87" s="9"/>
    </row>
    <row r="88" spans="2:21" ht="20.100000000000001" customHeight="1" thickBot="1" x14ac:dyDescent="0.3">
      <c r="C88" s="31"/>
      <c r="D88" s="45"/>
      <c r="E88" s="171" t="s">
        <v>117</v>
      </c>
      <c r="F88" s="172"/>
      <c r="G88" s="172"/>
      <c r="H88" s="172"/>
      <c r="I88" s="173"/>
      <c r="J88" s="45"/>
      <c r="K88" s="45"/>
      <c r="L88" s="45"/>
      <c r="M88" s="45"/>
      <c r="N88" s="45"/>
      <c r="O88" s="45"/>
      <c r="P88" s="45"/>
      <c r="Q88" s="45"/>
      <c r="R88" s="45"/>
      <c r="S88" s="1"/>
      <c r="T88" s="9">
        <v>3</v>
      </c>
      <c r="U88" s="9" cm="1">
        <f t="array" ref="U88">_xlfn.IFS(E88=$V$5,0,E88=$V$6,0,E88=$V$7,0,E88=$V$8,1,E88=$V$9,2,E88=$V$10,3)</f>
        <v>0</v>
      </c>
    </row>
    <row r="89" spans="2:21" ht="20.100000000000001" customHeight="1" x14ac:dyDescent="0.25">
      <c r="C89" s="31"/>
      <c r="D89" s="45"/>
      <c r="E89" s="45"/>
      <c r="F89" s="45"/>
      <c r="G89" s="45"/>
      <c r="H89" s="45"/>
      <c r="I89" s="45"/>
      <c r="J89" s="45"/>
      <c r="K89" s="45"/>
      <c r="L89" s="45"/>
      <c r="M89" s="45"/>
      <c r="N89" s="45"/>
      <c r="O89" s="45"/>
      <c r="P89" s="45"/>
      <c r="Q89" s="45"/>
      <c r="R89" s="45"/>
      <c r="S89" s="138" t="s">
        <v>116</v>
      </c>
      <c r="T89" s="9">
        <f>SUM(T56:T88)</f>
        <v>12</v>
      </c>
      <c r="U89" s="9">
        <f>SUM(U56:U88)</f>
        <v>0</v>
      </c>
    </row>
    <row r="90" spans="2:21" ht="26.25" x14ac:dyDescent="0.25">
      <c r="C90" s="31"/>
      <c r="D90" s="5"/>
      <c r="E90" s="77" t="str">
        <f>M10</f>
        <v>Økonomisk kvalitet</v>
      </c>
      <c r="F90" s="78"/>
      <c r="G90" s="78"/>
      <c r="H90" s="78"/>
      <c r="I90" s="78"/>
      <c r="J90" s="78"/>
      <c r="K90" s="78"/>
      <c r="L90" s="78"/>
      <c r="M90" s="78"/>
      <c r="N90" s="78"/>
      <c r="O90" s="79" t="str">
        <f>O7</f>
        <v>Vægtning</v>
      </c>
      <c r="P90" s="80">
        <f>O10</f>
        <v>3</v>
      </c>
      <c r="Q90" s="5"/>
      <c r="R90" s="65">
        <f>U105/T105*$T$8</f>
        <v>0</v>
      </c>
      <c r="S90" s="1"/>
      <c r="T90" s="9"/>
      <c r="U90" s="9"/>
    </row>
    <row r="91" spans="2:21" ht="20.100000000000001" customHeight="1" x14ac:dyDescent="0.25">
      <c r="C91" s="31"/>
      <c r="D91" s="81" t="s">
        <v>104</v>
      </c>
      <c r="E91" s="82"/>
      <c r="F91" s="82"/>
      <c r="G91" s="32"/>
      <c r="H91" s="32"/>
      <c r="I91" s="32"/>
      <c r="J91" s="32"/>
      <c r="K91" s="32"/>
      <c r="L91" s="32"/>
      <c r="M91" s="32"/>
      <c r="N91" s="32"/>
      <c r="O91" s="32"/>
      <c r="P91" s="32"/>
      <c r="Q91" s="32"/>
      <c r="R91" s="32"/>
      <c r="T91" s="31"/>
      <c r="U91" s="31"/>
    </row>
    <row r="92" spans="2:21" s="62" customFormat="1" ht="20.100000000000001" customHeight="1" x14ac:dyDescent="0.25">
      <c r="B92" s="148" t="b">
        <v>0</v>
      </c>
      <c r="D92" s="146"/>
      <c r="E92" s="176" t="s">
        <v>58</v>
      </c>
      <c r="F92" s="176"/>
      <c r="G92" s="176"/>
      <c r="H92" s="176"/>
      <c r="I92" s="176"/>
      <c r="J92" s="176"/>
      <c r="K92" s="176"/>
      <c r="L92" s="176"/>
      <c r="M92" s="176"/>
      <c r="N92" s="176"/>
      <c r="O92" s="176"/>
      <c r="P92" s="176"/>
      <c r="Q92" s="176"/>
      <c r="R92" s="125"/>
      <c r="S92" s="61"/>
      <c r="T92" s="9">
        <v>2</v>
      </c>
      <c r="U92" s="9">
        <f>IF(B92=TRUE,T92,0)</f>
        <v>0</v>
      </c>
    </row>
    <row r="93" spans="2:21" ht="35.1" customHeight="1" x14ac:dyDescent="0.25">
      <c r="B93" s="148" t="b">
        <v>0</v>
      </c>
      <c r="D93" s="146"/>
      <c r="E93" s="176" t="s">
        <v>59</v>
      </c>
      <c r="F93" s="176"/>
      <c r="G93" s="176"/>
      <c r="H93" s="176"/>
      <c r="I93" s="176"/>
      <c r="J93" s="176"/>
      <c r="K93" s="176"/>
      <c r="L93" s="176"/>
      <c r="M93" s="176"/>
      <c r="N93" s="176"/>
      <c r="O93" s="176"/>
      <c r="P93" s="176"/>
      <c r="Q93" s="176"/>
      <c r="R93" s="125"/>
      <c r="S93" s="1"/>
      <c r="T93" s="9">
        <v>2</v>
      </c>
      <c r="U93" s="9">
        <f>IF(B93=TRUE,T93,0)</f>
        <v>0</v>
      </c>
    </row>
    <row r="94" spans="2:21" ht="20.100000000000001" customHeight="1" x14ac:dyDescent="0.25">
      <c r="B94" s="31"/>
      <c r="D94" s="115"/>
      <c r="E94" s="135"/>
      <c r="F94" s="135"/>
      <c r="G94" s="135"/>
      <c r="H94" s="135"/>
      <c r="I94" s="135"/>
      <c r="J94" s="135"/>
      <c r="K94" s="135"/>
      <c r="L94" s="135"/>
      <c r="M94" s="135"/>
      <c r="N94" s="135"/>
      <c r="O94" s="135"/>
      <c r="P94" s="135"/>
      <c r="Q94" s="135"/>
      <c r="R94" s="125"/>
      <c r="S94" s="1"/>
      <c r="T94" s="9"/>
      <c r="U94" s="9"/>
    </row>
    <row r="95" spans="2:21" ht="20.100000000000001" customHeight="1" x14ac:dyDescent="0.25">
      <c r="C95" s="31"/>
      <c r="D95" s="81" t="s">
        <v>105</v>
      </c>
      <c r="E95" s="82"/>
      <c r="F95" s="82"/>
      <c r="G95" s="82"/>
      <c r="H95" s="82"/>
      <c r="I95" s="32"/>
      <c r="J95" s="32"/>
      <c r="K95" s="32"/>
      <c r="L95" s="32"/>
      <c r="M95" s="32"/>
      <c r="N95" s="32"/>
      <c r="O95" s="32"/>
      <c r="P95" s="32"/>
      <c r="Q95" s="32"/>
      <c r="R95" s="32"/>
      <c r="S95" s="1"/>
      <c r="T95" s="9"/>
      <c r="U95" s="9"/>
    </row>
    <row r="96" spans="2:21" s="2" customFormat="1" ht="20.100000000000001" customHeight="1" x14ac:dyDescent="0.25">
      <c r="C96" s="31"/>
      <c r="D96" s="115" t="s">
        <v>112</v>
      </c>
      <c r="E96" s="175" t="s">
        <v>60</v>
      </c>
      <c r="F96" s="175"/>
      <c r="G96" s="175"/>
      <c r="H96" s="175"/>
      <c r="I96" s="175"/>
      <c r="J96" s="175"/>
      <c r="K96" s="175"/>
      <c r="L96" s="175"/>
      <c r="M96" s="175"/>
      <c r="N96" s="175"/>
      <c r="O96" s="175"/>
      <c r="P96" s="175"/>
      <c r="Q96" s="175"/>
      <c r="R96" s="116"/>
      <c r="S96" s="28"/>
      <c r="T96" s="9"/>
      <c r="U96" s="9"/>
    </row>
    <row r="97" spans="3:21" ht="35.1" customHeight="1" x14ac:dyDescent="0.25">
      <c r="C97" s="1"/>
      <c r="D97" s="115" t="s">
        <v>112</v>
      </c>
      <c r="E97" s="176" t="s">
        <v>61</v>
      </c>
      <c r="F97" s="176"/>
      <c r="G97" s="176"/>
      <c r="H97" s="176"/>
      <c r="I97" s="176"/>
      <c r="J97" s="176"/>
      <c r="K97" s="176"/>
      <c r="L97" s="176"/>
      <c r="M97" s="176"/>
      <c r="N97" s="176"/>
      <c r="O97" s="176"/>
      <c r="P97" s="176"/>
      <c r="Q97" s="176"/>
      <c r="R97" s="126"/>
      <c r="S97" s="1"/>
      <c r="T97" s="9"/>
      <c r="U97" s="9"/>
    </row>
    <row r="98" spans="3:21" ht="35.1" customHeight="1" x14ac:dyDescent="0.25">
      <c r="C98" s="1"/>
      <c r="D98" s="115" t="s">
        <v>112</v>
      </c>
      <c r="E98" s="177" t="s">
        <v>62</v>
      </c>
      <c r="F98" s="177"/>
      <c r="G98" s="177"/>
      <c r="H98" s="177"/>
      <c r="I98" s="177"/>
      <c r="J98" s="177"/>
      <c r="K98" s="177"/>
      <c r="L98" s="177"/>
      <c r="M98" s="177"/>
      <c r="N98" s="177"/>
      <c r="O98" s="177"/>
      <c r="P98" s="177"/>
      <c r="Q98" s="177"/>
      <c r="R98" s="127"/>
      <c r="S98" s="1"/>
      <c r="T98" s="9"/>
      <c r="U98" s="9"/>
    </row>
    <row r="99" spans="3:21" ht="35.1" customHeight="1" x14ac:dyDescent="0.25">
      <c r="C99" s="1"/>
      <c r="D99" s="115" t="s">
        <v>112</v>
      </c>
      <c r="E99" s="177" t="s">
        <v>63</v>
      </c>
      <c r="F99" s="177"/>
      <c r="G99" s="177"/>
      <c r="H99" s="177"/>
      <c r="I99" s="177"/>
      <c r="J99" s="177"/>
      <c r="K99" s="177"/>
      <c r="L99" s="177"/>
      <c r="M99" s="177"/>
      <c r="N99" s="177"/>
      <c r="O99" s="177"/>
      <c r="P99" s="177"/>
      <c r="Q99" s="177"/>
      <c r="R99" s="127"/>
      <c r="S99" s="1"/>
      <c r="T99" s="9"/>
      <c r="U99" s="9"/>
    </row>
    <row r="100" spans="3:21" ht="35.1" customHeight="1" x14ac:dyDescent="0.25">
      <c r="C100" s="1"/>
      <c r="D100" s="115" t="s">
        <v>112</v>
      </c>
      <c r="E100" s="177" t="s">
        <v>64</v>
      </c>
      <c r="F100" s="177"/>
      <c r="G100" s="177"/>
      <c r="H100" s="177"/>
      <c r="I100" s="177"/>
      <c r="J100" s="177"/>
      <c r="K100" s="177"/>
      <c r="L100" s="177"/>
      <c r="M100" s="177"/>
      <c r="N100" s="177"/>
      <c r="O100" s="177"/>
      <c r="P100" s="177"/>
      <c r="Q100" s="177"/>
      <c r="R100" s="127"/>
      <c r="S100" s="1"/>
      <c r="T100" s="9"/>
      <c r="U100" s="9"/>
    </row>
    <row r="101" spans="3:21" ht="65.099999999999994" customHeight="1" x14ac:dyDescent="0.25">
      <c r="C101" s="1"/>
      <c r="D101" s="115" t="s">
        <v>112</v>
      </c>
      <c r="E101" s="177" t="s">
        <v>65</v>
      </c>
      <c r="F101" s="177"/>
      <c r="G101" s="177"/>
      <c r="H101" s="177"/>
      <c r="I101" s="177"/>
      <c r="J101" s="177"/>
      <c r="K101" s="177"/>
      <c r="L101" s="177"/>
      <c r="M101" s="177"/>
      <c r="N101" s="177"/>
      <c r="O101" s="177"/>
      <c r="P101" s="177"/>
      <c r="Q101" s="177"/>
      <c r="R101" s="127"/>
      <c r="S101" s="1"/>
      <c r="T101" s="9"/>
      <c r="U101" s="9"/>
    </row>
    <row r="102" spans="3:21" ht="35.1" customHeight="1" x14ac:dyDescent="0.25">
      <c r="C102" s="1"/>
      <c r="D102" s="115" t="s">
        <v>112</v>
      </c>
      <c r="E102" s="177" t="s">
        <v>66</v>
      </c>
      <c r="F102" s="177"/>
      <c r="G102" s="177"/>
      <c r="H102" s="177"/>
      <c r="I102" s="177"/>
      <c r="J102" s="177"/>
      <c r="K102" s="177"/>
      <c r="L102" s="177"/>
      <c r="M102" s="177"/>
      <c r="N102" s="177"/>
      <c r="O102" s="177"/>
      <c r="P102" s="177"/>
      <c r="Q102" s="177"/>
      <c r="R102" s="127"/>
      <c r="S102" s="1"/>
      <c r="T102" s="9"/>
      <c r="U102" s="9"/>
    </row>
    <row r="103" spans="3:21" ht="20.100000000000001" customHeight="1" thickBot="1" x14ac:dyDescent="0.3">
      <c r="C103" s="31"/>
      <c r="D103" s="46"/>
      <c r="E103" s="46"/>
      <c r="F103" s="46"/>
      <c r="G103" s="46"/>
      <c r="H103" s="46"/>
      <c r="I103" s="46"/>
      <c r="J103" s="46"/>
      <c r="K103" s="46"/>
      <c r="L103" s="46"/>
      <c r="M103" s="46"/>
      <c r="N103" s="46"/>
      <c r="O103" s="46"/>
      <c r="P103" s="46"/>
      <c r="Q103" s="46"/>
      <c r="R103" s="46"/>
      <c r="S103" s="1"/>
      <c r="T103" s="9"/>
      <c r="U103" s="9"/>
    </row>
    <row r="104" spans="3:21" ht="20.100000000000001" customHeight="1" thickBot="1" x14ac:dyDescent="0.3">
      <c r="C104" s="31"/>
      <c r="D104" s="46"/>
      <c r="E104" s="191" t="s">
        <v>117</v>
      </c>
      <c r="F104" s="192"/>
      <c r="G104" s="192"/>
      <c r="H104" s="192"/>
      <c r="I104" s="193"/>
      <c r="J104" s="46"/>
      <c r="K104" s="46"/>
      <c r="L104" s="46"/>
      <c r="M104" s="46"/>
      <c r="N104" s="46"/>
      <c r="O104" s="46"/>
      <c r="P104" s="46"/>
      <c r="Q104" s="46"/>
      <c r="R104" s="46"/>
      <c r="S104" s="1"/>
      <c r="T104" s="9">
        <v>3</v>
      </c>
      <c r="U104" s="9" cm="1">
        <f t="array" ref="U104">_xlfn.IFS(E104=$V$5,0,E104=$V$6,0,E104=$V$7,0,E104=$V$8,1,E104=$V$9,2,E104=$V$10,3)</f>
        <v>0</v>
      </c>
    </row>
    <row r="105" spans="3:21" ht="20.100000000000001" customHeight="1" x14ac:dyDescent="0.25">
      <c r="C105" s="31"/>
      <c r="D105" s="46"/>
      <c r="E105" s="46"/>
      <c r="F105" s="46"/>
      <c r="G105" s="46"/>
      <c r="H105" s="46"/>
      <c r="I105" s="46"/>
      <c r="J105" s="46"/>
      <c r="K105" s="46"/>
      <c r="L105" s="46"/>
      <c r="M105" s="46"/>
      <c r="N105" s="46"/>
      <c r="O105" s="46"/>
      <c r="P105" s="46"/>
      <c r="Q105" s="46"/>
      <c r="R105" s="46"/>
      <c r="S105" s="138" t="s">
        <v>116</v>
      </c>
      <c r="T105" s="9">
        <f>SUM(T92:T104)</f>
        <v>7</v>
      </c>
      <c r="U105" s="9">
        <f>SUM(U92:U104)</f>
        <v>0</v>
      </c>
    </row>
    <row r="106" spans="3:21" ht="26.25" x14ac:dyDescent="0.25">
      <c r="C106" s="31"/>
      <c r="D106" s="7"/>
      <c r="E106" s="83" t="str">
        <f>M11</f>
        <v>Social kvalitet</v>
      </c>
      <c r="F106" s="84"/>
      <c r="G106" s="84"/>
      <c r="H106" s="84"/>
      <c r="I106" s="84"/>
      <c r="J106" s="84"/>
      <c r="K106" s="84"/>
      <c r="L106" s="84"/>
      <c r="M106" s="84"/>
      <c r="N106" s="84"/>
      <c r="O106" s="85" t="str">
        <f>O7</f>
        <v>Vægtning</v>
      </c>
      <c r="P106" s="86">
        <f>O11</f>
        <v>3</v>
      </c>
      <c r="Q106" s="7"/>
      <c r="R106" s="72">
        <f>U137/T137*$T$8</f>
        <v>0</v>
      </c>
      <c r="S106" s="1"/>
      <c r="T106" s="9"/>
      <c r="U106" s="9"/>
    </row>
    <row r="107" spans="3:21" ht="20.100000000000001" customHeight="1" x14ac:dyDescent="0.25">
      <c r="C107" s="31"/>
      <c r="D107" s="87" t="s">
        <v>148</v>
      </c>
      <c r="E107" s="88"/>
      <c r="F107" s="88"/>
      <c r="G107" s="88"/>
      <c r="H107" s="88"/>
      <c r="I107" s="41"/>
      <c r="J107" s="41"/>
      <c r="K107" s="41"/>
      <c r="L107" s="41"/>
      <c r="M107" s="41"/>
      <c r="N107" s="41"/>
      <c r="O107" s="41"/>
      <c r="P107" s="41"/>
      <c r="Q107" s="41"/>
      <c r="R107" s="41"/>
      <c r="S107" s="1"/>
      <c r="T107" s="9"/>
      <c r="U107" s="9"/>
    </row>
    <row r="108" spans="3:21" s="2" customFormat="1" ht="20.100000000000001" customHeight="1" x14ac:dyDescent="0.25">
      <c r="C108" s="31"/>
      <c r="D108" s="118" t="s">
        <v>112</v>
      </c>
      <c r="E108" s="185" t="s">
        <v>118</v>
      </c>
      <c r="F108" s="185"/>
      <c r="G108" s="185"/>
      <c r="H108" s="185"/>
      <c r="I108" s="185"/>
      <c r="J108" s="185"/>
      <c r="K108" s="185"/>
      <c r="L108" s="185"/>
      <c r="M108" s="185"/>
      <c r="N108" s="185"/>
      <c r="O108" s="185"/>
      <c r="P108" s="185"/>
      <c r="Q108" s="185"/>
      <c r="R108" s="47"/>
      <c r="S108" s="28"/>
      <c r="T108" s="9"/>
      <c r="U108" s="9"/>
    </row>
    <row r="109" spans="3:21" ht="20.100000000000001" customHeight="1" x14ac:dyDescent="0.25">
      <c r="C109" s="1"/>
      <c r="D109" s="118" t="s">
        <v>112</v>
      </c>
      <c r="E109" s="185" t="s">
        <v>119</v>
      </c>
      <c r="F109" s="185"/>
      <c r="G109" s="185"/>
      <c r="H109" s="185"/>
      <c r="I109" s="185"/>
      <c r="J109" s="185"/>
      <c r="K109" s="185"/>
      <c r="L109" s="185"/>
      <c r="M109" s="185"/>
      <c r="N109" s="185"/>
      <c r="O109" s="185"/>
      <c r="P109" s="185"/>
      <c r="Q109" s="185"/>
      <c r="R109" s="47"/>
      <c r="S109" s="1"/>
      <c r="T109" s="9"/>
      <c r="U109" s="9"/>
    </row>
    <row r="110" spans="3:21" ht="21" customHeight="1" x14ac:dyDescent="0.25">
      <c r="C110" s="1"/>
      <c r="D110" s="118" t="s">
        <v>112</v>
      </c>
      <c r="E110" s="174" t="s">
        <v>120</v>
      </c>
      <c r="F110" s="174"/>
      <c r="G110" s="174"/>
      <c r="H110" s="174"/>
      <c r="I110" s="174"/>
      <c r="J110" s="174"/>
      <c r="K110" s="174"/>
      <c r="L110" s="174"/>
      <c r="M110" s="174"/>
      <c r="N110" s="174"/>
      <c r="O110" s="174"/>
      <c r="P110" s="174"/>
      <c r="Q110" s="174"/>
      <c r="R110" s="129"/>
      <c r="S110" s="1"/>
      <c r="T110" s="9"/>
      <c r="U110" s="9"/>
    </row>
    <row r="111" spans="3:21" ht="35.1" customHeight="1" x14ac:dyDescent="0.25">
      <c r="C111" s="1"/>
      <c r="D111" s="118" t="s">
        <v>112</v>
      </c>
      <c r="E111" s="174" t="s">
        <v>78</v>
      </c>
      <c r="F111" s="174"/>
      <c r="G111" s="174"/>
      <c r="H111" s="174"/>
      <c r="I111" s="174"/>
      <c r="J111" s="174"/>
      <c r="K111" s="174"/>
      <c r="L111" s="174"/>
      <c r="M111" s="174"/>
      <c r="N111" s="174"/>
      <c r="O111" s="174"/>
      <c r="P111" s="174"/>
      <c r="Q111" s="174"/>
      <c r="R111" s="129"/>
      <c r="S111" s="1"/>
      <c r="T111" s="9"/>
      <c r="U111" s="9"/>
    </row>
    <row r="112" spans="3:21" ht="34.5" customHeight="1" x14ac:dyDescent="0.25">
      <c r="C112" s="1"/>
      <c r="D112" s="118" t="s">
        <v>112</v>
      </c>
      <c r="E112" s="174" t="s">
        <v>79</v>
      </c>
      <c r="F112" s="174"/>
      <c r="G112" s="174"/>
      <c r="H112" s="174"/>
      <c r="I112" s="174"/>
      <c r="J112" s="174"/>
      <c r="K112" s="174"/>
      <c r="L112" s="174"/>
      <c r="M112" s="174"/>
      <c r="N112" s="174"/>
      <c r="O112" s="174"/>
      <c r="P112" s="174"/>
      <c r="Q112" s="174"/>
      <c r="R112" s="129"/>
      <c r="S112" s="1"/>
      <c r="T112" s="9"/>
      <c r="U112" s="9"/>
    </row>
    <row r="113" spans="3:26" ht="24" customHeight="1" x14ac:dyDescent="0.25">
      <c r="C113" s="1"/>
      <c r="D113" s="118" t="s">
        <v>112</v>
      </c>
      <c r="E113" s="174" t="s">
        <v>121</v>
      </c>
      <c r="F113" s="174"/>
      <c r="G113" s="174"/>
      <c r="H113" s="174"/>
      <c r="I113" s="174"/>
      <c r="J113" s="174"/>
      <c r="K113" s="174"/>
      <c r="L113" s="174"/>
      <c r="M113" s="174"/>
      <c r="N113" s="174"/>
      <c r="O113" s="174"/>
      <c r="P113" s="174"/>
      <c r="Q113" s="174"/>
      <c r="R113" s="129"/>
      <c r="S113" s="1"/>
      <c r="T113" s="9"/>
      <c r="U113" s="9"/>
    </row>
    <row r="114" spans="3:26" ht="33.75" customHeight="1" x14ac:dyDescent="0.25">
      <c r="C114" s="1"/>
      <c r="D114" s="118" t="s">
        <v>112</v>
      </c>
      <c r="E114" s="174" t="s">
        <v>122</v>
      </c>
      <c r="F114" s="174"/>
      <c r="G114" s="174"/>
      <c r="H114" s="174"/>
      <c r="I114" s="174"/>
      <c r="J114" s="174"/>
      <c r="K114" s="174"/>
      <c r="L114" s="174"/>
      <c r="M114" s="174"/>
      <c r="N114" s="174"/>
      <c r="O114" s="174"/>
      <c r="P114" s="174"/>
      <c r="Q114" s="174"/>
      <c r="R114" s="129"/>
      <c r="S114" s="1"/>
      <c r="T114" s="9"/>
      <c r="U114" s="9"/>
    </row>
    <row r="115" spans="3:26" ht="20.100000000000001" customHeight="1" thickBot="1" x14ac:dyDescent="0.3">
      <c r="C115" s="31"/>
      <c r="D115" s="47"/>
      <c r="E115" s="47"/>
      <c r="F115" s="47"/>
      <c r="G115" s="47"/>
      <c r="H115" s="47"/>
      <c r="I115" s="47"/>
      <c r="J115" s="47"/>
      <c r="K115" s="47"/>
      <c r="L115" s="47"/>
      <c r="M115" s="47"/>
      <c r="N115" s="47"/>
      <c r="O115" s="47"/>
      <c r="P115" s="47"/>
      <c r="Q115" s="47"/>
      <c r="R115" s="47"/>
      <c r="S115" s="1"/>
      <c r="T115" s="9"/>
      <c r="U115" s="9"/>
    </row>
    <row r="116" spans="3:26" ht="20.100000000000001" customHeight="1" thickBot="1" x14ac:dyDescent="0.3">
      <c r="C116" s="31"/>
      <c r="D116" s="47"/>
      <c r="E116" s="179" t="s">
        <v>117</v>
      </c>
      <c r="F116" s="180"/>
      <c r="G116" s="180"/>
      <c r="H116" s="180"/>
      <c r="I116" s="181"/>
      <c r="J116" s="47"/>
      <c r="K116" s="47"/>
      <c r="L116" s="47"/>
      <c r="M116" s="47"/>
      <c r="N116" s="47"/>
      <c r="O116" s="47"/>
      <c r="P116" s="47"/>
      <c r="Q116" s="47"/>
      <c r="R116" s="47"/>
      <c r="S116" s="1"/>
      <c r="T116" s="9">
        <v>3</v>
      </c>
      <c r="U116" s="9" cm="1">
        <f t="array" ref="U116">_xlfn.IFS(E116=$V$5,0,E116=$V$6,0,E116=$V$7,0,E116=$V$8,1,E116=$V$9,2,E116=$V$10,3)</f>
        <v>0</v>
      </c>
    </row>
    <row r="117" spans="3:26" ht="20.100000000000001" customHeight="1" x14ac:dyDescent="0.25">
      <c r="C117" s="31"/>
      <c r="D117" s="47"/>
      <c r="E117" s="47"/>
      <c r="F117" s="47"/>
      <c r="G117" s="47"/>
      <c r="H117" s="47"/>
      <c r="I117" s="47"/>
      <c r="J117" s="47"/>
      <c r="K117" s="47"/>
      <c r="L117" s="47"/>
      <c r="M117" s="47"/>
      <c r="N117" s="47"/>
      <c r="O117" s="47"/>
      <c r="P117" s="47"/>
      <c r="Q117" s="47"/>
      <c r="R117" s="47"/>
      <c r="S117" s="1"/>
      <c r="T117" s="9"/>
      <c r="U117" s="9"/>
    </row>
    <row r="118" spans="3:26" ht="20.100000000000001" customHeight="1" x14ac:dyDescent="0.25">
      <c r="C118" s="31"/>
      <c r="D118" s="87" t="s">
        <v>106</v>
      </c>
      <c r="E118" s="88"/>
      <c r="F118" s="88"/>
      <c r="G118" s="88"/>
      <c r="H118" s="88"/>
      <c r="I118" s="41"/>
      <c r="J118" s="41"/>
      <c r="K118" s="41"/>
      <c r="L118" s="41"/>
      <c r="M118" s="41"/>
      <c r="N118" s="41"/>
      <c r="O118" s="41"/>
      <c r="P118" s="41"/>
      <c r="Q118" s="41"/>
      <c r="R118" s="41"/>
      <c r="S118" s="1"/>
      <c r="T118" s="9"/>
      <c r="U118" s="9"/>
    </row>
    <row r="119" spans="3:26" s="2" customFormat="1" ht="35.1" customHeight="1" x14ac:dyDescent="0.25">
      <c r="C119" s="31"/>
      <c r="D119" s="118" t="s">
        <v>112</v>
      </c>
      <c r="E119" s="174" t="s">
        <v>67</v>
      </c>
      <c r="F119" s="174"/>
      <c r="G119" s="174"/>
      <c r="H119" s="174"/>
      <c r="I119" s="174"/>
      <c r="J119" s="174"/>
      <c r="K119" s="174"/>
      <c r="L119" s="174"/>
      <c r="M119" s="174"/>
      <c r="N119" s="174"/>
      <c r="O119" s="174"/>
      <c r="P119" s="174"/>
      <c r="Q119" s="174"/>
      <c r="R119" s="128"/>
      <c r="S119" s="28"/>
      <c r="T119" s="9"/>
      <c r="U119" s="9"/>
    </row>
    <row r="120" spans="3:26" ht="20.100000000000001" customHeight="1" x14ac:dyDescent="0.25">
      <c r="C120" s="1"/>
      <c r="D120" s="118" t="s">
        <v>112</v>
      </c>
      <c r="E120" s="185" t="s">
        <v>68</v>
      </c>
      <c r="F120" s="185"/>
      <c r="G120" s="185"/>
      <c r="H120" s="185"/>
      <c r="I120" s="185"/>
      <c r="J120" s="185"/>
      <c r="K120" s="185"/>
      <c r="L120" s="185"/>
      <c r="M120" s="185"/>
      <c r="N120" s="185"/>
      <c r="O120" s="185"/>
      <c r="P120" s="185"/>
      <c r="Q120" s="185"/>
      <c r="R120" s="119"/>
      <c r="S120" s="1"/>
      <c r="T120" s="9"/>
      <c r="U120" s="9"/>
    </row>
    <row r="121" spans="3:26" ht="35.1" customHeight="1" x14ac:dyDescent="0.25">
      <c r="C121" s="1"/>
      <c r="D121" s="118" t="s">
        <v>112</v>
      </c>
      <c r="E121" s="174" t="s">
        <v>69</v>
      </c>
      <c r="F121" s="174"/>
      <c r="G121" s="174"/>
      <c r="H121" s="174"/>
      <c r="I121" s="174"/>
      <c r="J121" s="174"/>
      <c r="K121" s="174"/>
      <c r="L121" s="174"/>
      <c r="M121" s="174"/>
      <c r="N121" s="174"/>
      <c r="O121" s="174"/>
      <c r="P121" s="174"/>
      <c r="Q121" s="174"/>
      <c r="R121" s="128"/>
      <c r="S121" s="1"/>
      <c r="T121" s="9"/>
      <c r="U121" s="9"/>
    </row>
    <row r="122" spans="3:26" ht="35.1" customHeight="1" x14ac:dyDescent="0.25">
      <c r="C122" s="1"/>
      <c r="D122" s="118" t="s">
        <v>112</v>
      </c>
      <c r="E122" s="174" t="s">
        <v>70</v>
      </c>
      <c r="F122" s="174"/>
      <c r="G122" s="174"/>
      <c r="H122" s="174"/>
      <c r="I122" s="174"/>
      <c r="J122" s="174"/>
      <c r="K122" s="174"/>
      <c r="L122" s="174"/>
      <c r="M122" s="174"/>
      <c r="N122" s="174"/>
      <c r="O122" s="174"/>
      <c r="P122" s="174"/>
      <c r="Q122" s="174"/>
      <c r="R122" s="128"/>
      <c r="S122" s="1"/>
      <c r="T122" s="9"/>
      <c r="U122" s="9"/>
    </row>
    <row r="123" spans="3:26" ht="35.1" customHeight="1" x14ac:dyDescent="0.25">
      <c r="C123" s="1"/>
      <c r="D123" s="118" t="s">
        <v>112</v>
      </c>
      <c r="E123" s="174" t="s">
        <v>110</v>
      </c>
      <c r="F123" s="174"/>
      <c r="G123" s="174"/>
      <c r="H123" s="174"/>
      <c r="I123" s="174"/>
      <c r="J123" s="174"/>
      <c r="K123" s="174"/>
      <c r="L123" s="174"/>
      <c r="M123" s="174"/>
      <c r="N123" s="174"/>
      <c r="O123" s="174"/>
      <c r="P123" s="174"/>
      <c r="Q123" s="174"/>
      <c r="R123" s="128"/>
      <c r="S123" s="1"/>
      <c r="T123" s="9"/>
      <c r="U123" s="9"/>
    </row>
    <row r="124" spans="3:26" ht="20.100000000000001" customHeight="1" thickBot="1" x14ac:dyDescent="0.3">
      <c r="C124" s="31"/>
      <c r="D124" s="47"/>
      <c r="E124" s="47"/>
      <c r="F124" s="47"/>
      <c r="G124" s="47"/>
      <c r="H124" s="47"/>
      <c r="I124" s="47"/>
      <c r="J124" s="47"/>
      <c r="K124" s="47"/>
      <c r="L124" s="47"/>
      <c r="M124" s="47"/>
      <c r="N124" s="47"/>
      <c r="O124" s="47"/>
      <c r="P124" s="47"/>
      <c r="Q124" s="47"/>
      <c r="R124" s="47"/>
      <c r="S124" s="1"/>
      <c r="T124" s="9"/>
      <c r="U124" s="9"/>
    </row>
    <row r="125" spans="3:26" ht="20.100000000000001" customHeight="1" thickBot="1" x14ac:dyDescent="0.3">
      <c r="C125" s="31"/>
      <c r="D125" s="47"/>
      <c r="E125" s="179" t="s">
        <v>117</v>
      </c>
      <c r="F125" s="180"/>
      <c r="G125" s="180"/>
      <c r="H125" s="180"/>
      <c r="I125" s="181"/>
      <c r="J125" s="47"/>
      <c r="K125" s="47"/>
      <c r="L125" s="47"/>
      <c r="M125" s="47"/>
      <c r="N125" s="47"/>
      <c r="O125" s="47"/>
      <c r="P125" s="47"/>
      <c r="Q125" s="47"/>
      <c r="R125" s="47"/>
      <c r="S125" s="1"/>
      <c r="T125" s="9">
        <v>3</v>
      </c>
      <c r="U125" s="9" cm="1">
        <f t="array" ref="U125">_xlfn.IFS(E125=$V$5,0,E125=$V$6,0,E125=$V$7,0,E125=$V$8,1,E125=$V$9,2,E125=$V$10,3)</f>
        <v>0</v>
      </c>
    </row>
    <row r="126" spans="3:26" ht="20.100000000000001" customHeight="1" x14ac:dyDescent="0.25">
      <c r="C126" s="31"/>
      <c r="D126" s="47"/>
      <c r="E126" s="47"/>
      <c r="F126" s="47"/>
      <c r="G126" s="47"/>
      <c r="H126" s="47"/>
      <c r="I126" s="47"/>
      <c r="J126" s="47"/>
      <c r="K126" s="47"/>
      <c r="L126" s="47"/>
      <c r="M126" s="47"/>
      <c r="N126" s="47"/>
      <c r="O126" s="47"/>
      <c r="P126" s="47"/>
      <c r="Q126" s="47"/>
      <c r="R126" s="47"/>
      <c r="S126" s="1"/>
      <c r="T126" s="9"/>
      <c r="U126" s="9"/>
    </row>
    <row r="127" spans="3:26" ht="20.100000000000001" customHeight="1" x14ac:dyDescent="0.25">
      <c r="C127" s="31"/>
      <c r="D127" s="87" t="s">
        <v>107</v>
      </c>
      <c r="E127" s="88"/>
      <c r="F127" s="88"/>
      <c r="G127" s="88"/>
      <c r="H127" s="88"/>
      <c r="I127" s="41"/>
      <c r="J127" s="41"/>
      <c r="K127" s="41"/>
      <c r="L127" s="41"/>
      <c r="M127" s="41"/>
      <c r="N127" s="41"/>
      <c r="O127" s="41"/>
      <c r="P127" s="41"/>
      <c r="Q127" s="41"/>
      <c r="R127" s="41"/>
      <c r="S127" s="1"/>
      <c r="T127" s="9"/>
      <c r="U127" s="9"/>
    </row>
    <row r="128" spans="3:26" s="2" customFormat="1" ht="35.1" customHeight="1" x14ac:dyDescent="0.25">
      <c r="C128" s="31"/>
      <c r="D128" s="118" t="s">
        <v>112</v>
      </c>
      <c r="E128" s="174" t="s">
        <v>71</v>
      </c>
      <c r="F128" s="174"/>
      <c r="G128" s="174"/>
      <c r="H128" s="174"/>
      <c r="I128" s="174"/>
      <c r="J128" s="174"/>
      <c r="K128" s="174"/>
      <c r="L128" s="174"/>
      <c r="M128" s="174"/>
      <c r="N128" s="174"/>
      <c r="O128" s="174"/>
      <c r="P128" s="174"/>
      <c r="Q128" s="174"/>
      <c r="R128" s="128"/>
      <c r="S128" s="54"/>
      <c r="T128" s="1"/>
      <c r="U128" s="1"/>
      <c r="V128" s="1"/>
      <c r="W128" s="1"/>
      <c r="X128" s="1"/>
      <c r="Y128" s="1"/>
      <c r="Z128" s="1"/>
    </row>
    <row r="129" spans="3:26" ht="20.100000000000001" customHeight="1" x14ac:dyDescent="0.25">
      <c r="C129" s="1"/>
      <c r="D129" s="118" t="s">
        <v>112</v>
      </c>
      <c r="E129" s="174" t="s">
        <v>72</v>
      </c>
      <c r="F129" s="174"/>
      <c r="G129" s="174"/>
      <c r="H129" s="174"/>
      <c r="I129" s="174"/>
      <c r="J129" s="174"/>
      <c r="K129" s="174"/>
      <c r="L129" s="174"/>
      <c r="M129" s="174"/>
      <c r="N129" s="174"/>
      <c r="O129" s="174"/>
      <c r="P129" s="174"/>
      <c r="Q129" s="174"/>
      <c r="R129" s="119"/>
      <c r="S129" s="57"/>
      <c r="T129" s="57"/>
      <c r="U129" s="57"/>
      <c r="V129" s="57"/>
      <c r="W129" s="57"/>
      <c r="X129" s="57"/>
      <c r="Y129" s="57"/>
      <c r="Z129" s="57"/>
    </row>
    <row r="130" spans="3:26" ht="35.1" customHeight="1" x14ac:dyDescent="0.25">
      <c r="C130" s="1"/>
      <c r="D130" s="118" t="s">
        <v>112</v>
      </c>
      <c r="E130" s="174" t="s">
        <v>73</v>
      </c>
      <c r="F130" s="174"/>
      <c r="G130" s="174"/>
      <c r="H130" s="174"/>
      <c r="I130" s="174"/>
      <c r="J130" s="174"/>
      <c r="K130" s="174"/>
      <c r="L130" s="174"/>
      <c r="M130" s="174"/>
      <c r="N130" s="174"/>
      <c r="O130" s="174"/>
      <c r="P130" s="174"/>
      <c r="Q130" s="174"/>
      <c r="R130" s="128"/>
      <c r="S130" s="54"/>
      <c r="T130" s="1"/>
      <c r="U130" s="1"/>
      <c r="V130" s="1"/>
      <c r="W130" s="1"/>
      <c r="X130" s="1"/>
      <c r="Y130" s="1"/>
      <c r="Z130" s="1"/>
    </row>
    <row r="131" spans="3:26" ht="20.100000000000001" customHeight="1" x14ac:dyDescent="0.25">
      <c r="C131" s="1"/>
      <c r="D131" s="118" t="s">
        <v>112</v>
      </c>
      <c r="E131" s="174" t="s">
        <v>74</v>
      </c>
      <c r="F131" s="174"/>
      <c r="G131" s="174"/>
      <c r="H131" s="174"/>
      <c r="I131" s="174"/>
      <c r="J131" s="174"/>
      <c r="K131" s="174"/>
      <c r="L131" s="174"/>
      <c r="M131" s="174"/>
      <c r="N131" s="174"/>
      <c r="O131" s="174"/>
      <c r="P131" s="174"/>
      <c r="Q131" s="174"/>
      <c r="R131" s="119"/>
      <c r="S131" s="54"/>
      <c r="T131" s="1"/>
      <c r="U131" s="1"/>
      <c r="V131" s="1"/>
      <c r="W131" s="1"/>
      <c r="X131" s="1"/>
      <c r="Y131" s="1"/>
      <c r="Z131" s="1"/>
    </row>
    <row r="132" spans="3:26" ht="35.1" customHeight="1" x14ac:dyDescent="0.25">
      <c r="C132" s="1"/>
      <c r="D132" s="118" t="s">
        <v>112</v>
      </c>
      <c r="E132" s="174" t="s">
        <v>75</v>
      </c>
      <c r="F132" s="174"/>
      <c r="G132" s="174"/>
      <c r="H132" s="174"/>
      <c r="I132" s="174"/>
      <c r="J132" s="174"/>
      <c r="K132" s="174"/>
      <c r="L132" s="174"/>
      <c r="M132" s="174"/>
      <c r="N132" s="174"/>
      <c r="O132" s="174"/>
      <c r="P132" s="174"/>
      <c r="Q132" s="174"/>
      <c r="R132" s="128"/>
      <c r="S132" s="57"/>
      <c r="T132" s="57"/>
      <c r="U132" s="57"/>
      <c r="V132" s="57"/>
      <c r="W132" s="57"/>
      <c r="X132" s="57"/>
      <c r="Y132" s="57"/>
      <c r="Z132" s="57"/>
    </row>
    <row r="133" spans="3:26" ht="35.1" customHeight="1" x14ac:dyDescent="0.25">
      <c r="C133" s="1"/>
      <c r="D133" s="118" t="s">
        <v>112</v>
      </c>
      <c r="E133" s="174" t="s">
        <v>76</v>
      </c>
      <c r="F133" s="174"/>
      <c r="G133" s="174"/>
      <c r="H133" s="174"/>
      <c r="I133" s="174"/>
      <c r="J133" s="174"/>
      <c r="K133" s="174"/>
      <c r="L133" s="174"/>
      <c r="M133" s="174"/>
      <c r="N133" s="174"/>
      <c r="O133" s="174"/>
      <c r="P133" s="174"/>
      <c r="Q133" s="174"/>
      <c r="R133" s="128"/>
      <c r="S133" s="57"/>
      <c r="T133" s="57"/>
      <c r="U133" s="57"/>
      <c r="V133" s="57"/>
      <c r="W133" s="57"/>
      <c r="X133" s="57"/>
      <c r="Y133" s="57"/>
      <c r="Z133" s="57"/>
    </row>
    <row r="134" spans="3:26" ht="35.1" customHeight="1" x14ac:dyDescent="0.25">
      <c r="C134" s="1"/>
      <c r="D134" s="118" t="s">
        <v>112</v>
      </c>
      <c r="E134" s="174" t="s">
        <v>77</v>
      </c>
      <c r="F134" s="174"/>
      <c r="G134" s="174"/>
      <c r="H134" s="174"/>
      <c r="I134" s="174"/>
      <c r="J134" s="174"/>
      <c r="K134" s="174"/>
      <c r="L134" s="174"/>
      <c r="M134" s="174"/>
      <c r="N134" s="174"/>
      <c r="O134" s="174"/>
      <c r="P134" s="174"/>
      <c r="Q134" s="174"/>
      <c r="R134" s="128"/>
      <c r="S134" s="57"/>
      <c r="T134" s="57"/>
      <c r="U134" s="57"/>
      <c r="V134" s="57"/>
      <c r="W134" s="57"/>
      <c r="X134" s="57"/>
      <c r="Y134" s="57"/>
      <c r="Z134" s="57"/>
    </row>
    <row r="135" spans="3:26" ht="20.100000000000001" customHeight="1" thickBot="1" x14ac:dyDescent="0.3">
      <c r="C135" s="31"/>
      <c r="D135" s="47"/>
      <c r="E135" s="47"/>
      <c r="F135" s="47"/>
      <c r="G135" s="47"/>
      <c r="H135" s="47"/>
      <c r="I135" s="47"/>
      <c r="J135" s="47"/>
      <c r="K135" s="47"/>
      <c r="L135" s="47"/>
      <c r="M135" s="47"/>
      <c r="N135" s="47"/>
      <c r="O135" s="47"/>
      <c r="P135" s="47"/>
      <c r="Q135" s="47"/>
      <c r="R135" s="47"/>
      <c r="S135" s="1"/>
      <c r="T135" s="9"/>
      <c r="U135" s="9"/>
    </row>
    <row r="136" spans="3:26" ht="20.100000000000001" customHeight="1" thickBot="1" x14ac:dyDescent="0.3">
      <c r="C136" s="31"/>
      <c r="D136" s="47"/>
      <c r="E136" s="179" t="s">
        <v>117</v>
      </c>
      <c r="F136" s="180"/>
      <c r="G136" s="180"/>
      <c r="H136" s="180"/>
      <c r="I136" s="181"/>
      <c r="J136" s="47"/>
      <c r="K136" s="47"/>
      <c r="L136" s="47"/>
      <c r="M136" s="47"/>
      <c r="N136" s="47"/>
      <c r="O136" s="47"/>
      <c r="P136" s="47"/>
      <c r="Q136" s="47"/>
      <c r="R136" s="47"/>
      <c r="S136" s="1"/>
      <c r="T136" s="9">
        <v>3</v>
      </c>
      <c r="U136" s="9" cm="1">
        <f t="array" ref="U136">_xlfn.IFS(E136=$V$5,0,E136=$V$6,0,E136=$V$7,0,E136=$V$8,1,E136=$V$9,2,E136=$V$10,3)</f>
        <v>0</v>
      </c>
    </row>
    <row r="137" spans="3:26" ht="20.100000000000001" customHeight="1" x14ac:dyDescent="0.25">
      <c r="C137" s="31"/>
      <c r="D137" s="47"/>
      <c r="E137" s="53"/>
      <c r="F137" s="50"/>
      <c r="G137" s="50"/>
      <c r="H137" s="50"/>
      <c r="I137" s="50"/>
      <c r="J137" s="50"/>
      <c r="K137" s="50"/>
      <c r="L137" s="50"/>
      <c r="M137" s="50"/>
      <c r="N137" s="50"/>
      <c r="O137" s="50"/>
      <c r="P137" s="50"/>
      <c r="Q137" s="50"/>
      <c r="R137" s="50"/>
      <c r="S137" s="138" t="s">
        <v>116</v>
      </c>
      <c r="T137" s="9">
        <f>SUM(T116:T136)</f>
        <v>9</v>
      </c>
      <c r="U137" s="9">
        <f>SUM(U116:U136)</f>
        <v>0</v>
      </c>
    </row>
    <row r="138" spans="3:26" ht="26.25" x14ac:dyDescent="0.25">
      <c r="C138" s="31"/>
      <c r="D138" s="6"/>
      <c r="E138" s="89" t="str">
        <f>M12</f>
        <v>Teknisk kvalitet</v>
      </c>
      <c r="F138" s="90"/>
      <c r="G138" s="90"/>
      <c r="H138" s="90"/>
      <c r="I138" s="90"/>
      <c r="J138" s="90"/>
      <c r="K138" s="90"/>
      <c r="L138" s="90"/>
      <c r="M138" s="90"/>
      <c r="N138" s="90"/>
      <c r="O138" s="91" t="str">
        <f>O7</f>
        <v>Vægtning</v>
      </c>
      <c r="P138" s="92">
        <f>O12</f>
        <v>2</v>
      </c>
      <c r="Q138" s="6"/>
      <c r="R138" s="72">
        <f>U164/T164*$T$8</f>
        <v>0</v>
      </c>
      <c r="S138" s="1"/>
      <c r="T138" s="9"/>
      <c r="U138" s="9"/>
    </row>
    <row r="139" spans="3:26" ht="20.100000000000001" customHeight="1" x14ac:dyDescent="0.25">
      <c r="C139" s="31"/>
      <c r="D139" s="93" t="s">
        <v>108</v>
      </c>
      <c r="E139" s="94"/>
      <c r="F139" s="94"/>
      <c r="G139" s="94"/>
      <c r="H139" s="94"/>
      <c r="I139" s="94"/>
      <c r="J139" s="94"/>
      <c r="K139" s="48"/>
      <c r="L139" s="48"/>
      <c r="M139" s="48"/>
      <c r="N139" s="48"/>
      <c r="O139" s="48"/>
      <c r="P139" s="48"/>
      <c r="Q139" s="48"/>
      <c r="R139" s="48"/>
      <c r="T139" s="4"/>
      <c r="U139" s="4"/>
    </row>
    <row r="140" spans="3:26" s="2" customFormat="1" ht="20.100000000000001" customHeight="1" x14ac:dyDescent="0.25">
      <c r="C140" s="31"/>
      <c r="D140" s="122" t="s">
        <v>112</v>
      </c>
      <c r="E140" s="186" t="s">
        <v>80</v>
      </c>
      <c r="F140" s="186"/>
      <c r="G140" s="186"/>
      <c r="H140" s="186"/>
      <c r="I140" s="186"/>
      <c r="J140" s="186"/>
      <c r="K140" s="186"/>
      <c r="L140" s="186"/>
      <c r="M140" s="186"/>
      <c r="N140" s="186"/>
      <c r="O140" s="186"/>
      <c r="P140" s="186"/>
      <c r="Q140" s="186"/>
      <c r="R140" s="121"/>
      <c r="S140" s="28"/>
      <c r="T140" s="9"/>
      <c r="U140" s="9"/>
    </row>
    <row r="141" spans="3:26" ht="35.1" customHeight="1" x14ac:dyDescent="0.25">
      <c r="C141" s="1"/>
      <c r="D141" s="11"/>
      <c r="E141" s="122" t="s">
        <v>24</v>
      </c>
      <c r="F141" s="178" t="s">
        <v>81</v>
      </c>
      <c r="G141" s="178"/>
      <c r="H141" s="178"/>
      <c r="I141" s="178"/>
      <c r="J141" s="178"/>
      <c r="K141" s="178"/>
      <c r="L141" s="178"/>
      <c r="M141" s="178"/>
      <c r="N141" s="178"/>
      <c r="O141" s="178"/>
      <c r="P141" s="178"/>
      <c r="Q141" s="178"/>
      <c r="R141" s="131"/>
      <c r="S141" s="1"/>
      <c r="T141" s="9"/>
      <c r="U141" s="9"/>
    </row>
    <row r="142" spans="3:26" ht="20.100000000000001" customHeight="1" x14ac:dyDescent="0.25">
      <c r="C142" s="1"/>
      <c r="D142" s="11"/>
      <c r="E142" s="122" t="s">
        <v>24</v>
      </c>
      <c r="F142" s="187" t="s">
        <v>82</v>
      </c>
      <c r="G142" s="187"/>
      <c r="H142" s="187"/>
      <c r="I142" s="187"/>
      <c r="J142" s="187"/>
      <c r="K142" s="187"/>
      <c r="L142" s="187"/>
      <c r="M142" s="187"/>
      <c r="N142" s="187"/>
      <c r="O142" s="187"/>
      <c r="P142" s="187"/>
      <c r="Q142" s="187"/>
      <c r="R142" s="121"/>
      <c r="S142" s="1"/>
      <c r="T142" s="9"/>
      <c r="U142" s="9"/>
    </row>
    <row r="143" spans="3:26" ht="20.100000000000001" customHeight="1" x14ac:dyDescent="0.25">
      <c r="C143" s="1"/>
      <c r="D143" s="122" t="s">
        <v>112</v>
      </c>
      <c r="E143" s="187" t="s">
        <v>83</v>
      </c>
      <c r="F143" s="187"/>
      <c r="G143" s="187"/>
      <c r="H143" s="187"/>
      <c r="I143" s="187"/>
      <c r="J143" s="187"/>
      <c r="K143" s="187"/>
      <c r="L143" s="187"/>
      <c r="M143" s="187"/>
      <c r="N143" s="187"/>
      <c r="O143" s="187"/>
      <c r="P143" s="187"/>
      <c r="Q143" s="187"/>
      <c r="R143" s="121"/>
      <c r="S143" s="1"/>
      <c r="T143" s="9"/>
      <c r="U143" s="9"/>
    </row>
    <row r="144" spans="3:26" ht="35.1" customHeight="1" x14ac:dyDescent="0.25">
      <c r="C144" s="1"/>
      <c r="D144" s="122" t="s">
        <v>112</v>
      </c>
      <c r="E144" s="178" t="s">
        <v>84</v>
      </c>
      <c r="F144" s="178"/>
      <c r="G144" s="178"/>
      <c r="H144" s="178"/>
      <c r="I144" s="178"/>
      <c r="J144" s="178"/>
      <c r="K144" s="178"/>
      <c r="L144" s="178"/>
      <c r="M144" s="178"/>
      <c r="N144" s="178"/>
      <c r="O144" s="178"/>
      <c r="P144" s="178"/>
      <c r="Q144" s="178"/>
      <c r="R144" s="130"/>
      <c r="S144" s="1"/>
      <c r="T144" s="9"/>
      <c r="U144" s="9"/>
    </row>
    <row r="145" spans="3:21" s="2" customFormat="1" ht="35.1" customHeight="1" x14ac:dyDescent="0.25">
      <c r="C145" s="28"/>
      <c r="D145" s="122" t="s">
        <v>112</v>
      </c>
      <c r="E145" s="178" t="s">
        <v>85</v>
      </c>
      <c r="F145" s="178"/>
      <c r="G145" s="178"/>
      <c r="H145" s="178"/>
      <c r="I145" s="178"/>
      <c r="J145" s="178"/>
      <c r="K145" s="178"/>
      <c r="L145" s="178"/>
      <c r="M145" s="178"/>
      <c r="N145" s="178"/>
      <c r="O145" s="178"/>
      <c r="P145" s="178"/>
      <c r="Q145" s="178"/>
      <c r="R145" s="130"/>
      <c r="S145" s="28"/>
      <c r="T145" s="9"/>
      <c r="U145" s="9"/>
    </row>
    <row r="146" spans="3:21" s="2" customFormat="1" ht="35.1" customHeight="1" x14ac:dyDescent="0.25">
      <c r="C146" s="28"/>
      <c r="D146" s="122" t="s">
        <v>112</v>
      </c>
      <c r="E146" s="178" t="s">
        <v>97</v>
      </c>
      <c r="F146" s="178"/>
      <c r="G146" s="178"/>
      <c r="H146" s="178"/>
      <c r="I146" s="178"/>
      <c r="J146" s="178"/>
      <c r="K146" s="178"/>
      <c r="L146" s="178"/>
      <c r="M146" s="178"/>
      <c r="N146" s="178"/>
      <c r="O146" s="178"/>
      <c r="P146" s="178"/>
      <c r="Q146" s="178"/>
      <c r="R146" s="130"/>
      <c r="S146" s="28"/>
      <c r="T146" s="9"/>
      <c r="U146" s="9"/>
    </row>
    <row r="147" spans="3:21" ht="20.100000000000001" customHeight="1" thickBot="1" x14ac:dyDescent="0.3">
      <c r="C147" s="31"/>
      <c r="D147" s="11"/>
      <c r="E147" s="11"/>
      <c r="F147" s="11"/>
      <c r="G147" s="11"/>
      <c r="H147" s="11"/>
      <c r="I147" s="11"/>
      <c r="J147" s="11"/>
      <c r="K147" s="11"/>
      <c r="L147" s="11"/>
      <c r="M147" s="11"/>
      <c r="N147" s="11"/>
      <c r="O147" s="11"/>
      <c r="P147" s="11"/>
      <c r="Q147" s="11"/>
      <c r="R147" s="11"/>
      <c r="S147" s="1"/>
      <c r="T147" s="9"/>
      <c r="U147" s="9"/>
    </row>
    <row r="148" spans="3:21" ht="20.100000000000001" customHeight="1" thickBot="1" x14ac:dyDescent="0.3">
      <c r="C148" s="31"/>
      <c r="D148" s="11"/>
      <c r="E148" s="182" t="s">
        <v>117</v>
      </c>
      <c r="F148" s="183"/>
      <c r="G148" s="183"/>
      <c r="H148" s="183"/>
      <c r="I148" s="184"/>
      <c r="J148" s="11"/>
      <c r="K148" s="11"/>
      <c r="L148" s="11"/>
      <c r="M148" s="11"/>
      <c r="N148" s="11"/>
      <c r="O148" s="11"/>
      <c r="P148" s="11"/>
      <c r="Q148" s="11"/>
      <c r="R148" s="11"/>
      <c r="S148" s="1"/>
      <c r="T148" s="9">
        <v>3</v>
      </c>
      <c r="U148" s="9" cm="1">
        <f t="array" ref="U148">_xlfn.IFS(E148=$V$5,0,E148=$V$6,0,E148=$V$7,0,E148=$V$8,1,E148=$V$9,2,E148=$V$10,3)</f>
        <v>0</v>
      </c>
    </row>
    <row r="149" spans="3:21" ht="20.100000000000001" customHeight="1" x14ac:dyDescent="0.25">
      <c r="C149" s="31"/>
      <c r="D149" s="11"/>
      <c r="E149" s="11"/>
      <c r="F149" s="11"/>
      <c r="G149" s="11"/>
      <c r="H149" s="11"/>
      <c r="I149" s="11"/>
      <c r="J149" s="11"/>
      <c r="K149" s="11"/>
      <c r="L149" s="11"/>
      <c r="M149" s="11"/>
      <c r="N149" s="11"/>
      <c r="O149" s="11"/>
      <c r="P149" s="11"/>
      <c r="Q149" s="11"/>
      <c r="R149" s="11"/>
      <c r="S149" s="1"/>
      <c r="T149" s="9"/>
      <c r="U149" s="9"/>
    </row>
    <row r="150" spans="3:21" ht="20.100000000000001" customHeight="1" x14ac:dyDescent="0.25">
      <c r="C150" s="31"/>
      <c r="D150" s="93" t="s">
        <v>109</v>
      </c>
      <c r="E150" s="94"/>
      <c r="F150" s="94"/>
      <c r="G150" s="94"/>
      <c r="H150" s="94"/>
      <c r="I150" s="94"/>
      <c r="J150" s="48"/>
      <c r="K150" s="48"/>
      <c r="L150" s="48"/>
      <c r="M150" s="48"/>
      <c r="N150" s="48"/>
      <c r="O150" s="48"/>
      <c r="P150" s="48"/>
      <c r="Q150" s="48"/>
      <c r="R150" s="48"/>
      <c r="T150" s="9"/>
      <c r="U150" s="9"/>
    </row>
    <row r="151" spans="3:21" s="2" customFormat="1" ht="50.1" customHeight="1" x14ac:dyDescent="0.25">
      <c r="C151" s="31"/>
      <c r="D151" s="122" t="s">
        <v>112</v>
      </c>
      <c r="E151" s="178" t="s">
        <v>86</v>
      </c>
      <c r="F151" s="178"/>
      <c r="G151" s="178"/>
      <c r="H151" s="178"/>
      <c r="I151" s="178"/>
      <c r="J151" s="178"/>
      <c r="K151" s="178"/>
      <c r="L151" s="178"/>
      <c r="M151" s="178"/>
      <c r="N151" s="178"/>
      <c r="O151" s="178"/>
      <c r="P151" s="178"/>
      <c r="Q151" s="178"/>
      <c r="R151" s="130"/>
      <c r="S151" s="28"/>
      <c r="T151" s="9"/>
      <c r="U151" s="9"/>
    </row>
    <row r="152" spans="3:21" s="2" customFormat="1" ht="35.1" customHeight="1" x14ac:dyDescent="0.25">
      <c r="C152" s="28"/>
      <c r="D152" s="122" t="s">
        <v>112</v>
      </c>
      <c r="E152" s="178" t="s">
        <v>87</v>
      </c>
      <c r="F152" s="178"/>
      <c r="G152" s="178"/>
      <c r="H152" s="178"/>
      <c r="I152" s="178"/>
      <c r="J152" s="178"/>
      <c r="K152" s="178"/>
      <c r="L152" s="178"/>
      <c r="M152" s="178"/>
      <c r="N152" s="178"/>
      <c r="O152" s="178"/>
      <c r="P152" s="178"/>
      <c r="Q152" s="178"/>
      <c r="R152" s="130"/>
      <c r="S152" s="28"/>
      <c r="T152" s="9"/>
      <c r="U152" s="9"/>
    </row>
    <row r="153" spans="3:21" ht="20.100000000000001" customHeight="1" x14ac:dyDescent="0.25">
      <c r="C153" s="1"/>
      <c r="D153" s="122" t="s">
        <v>112</v>
      </c>
      <c r="E153" s="187" t="s">
        <v>88</v>
      </c>
      <c r="F153" s="187"/>
      <c r="G153" s="187"/>
      <c r="H153" s="187"/>
      <c r="I153" s="187"/>
      <c r="J153" s="187"/>
      <c r="K153" s="187"/>
      <c r="L153" s="187"/>
      <c r="M153" s="187"/>
      <c r="N153" s="187"/>
      <c r="O153" s="187"/>
      <c r="P153" s="187"/>
      <c r="Q153" s="187"/>
      <c r="R153" s="120"/>
      <c r="S153" s="1"/>
      <c r="T153" s="9"/>
      <c r="U153" s="9"/>
    </row>
    <row r="154" spans="3:21" ht="35.1" customHeight="1" x14ac:dyDescent="0.25">
      <c r="C154" s="1"/>
      <c r="D154" s="122" t="s">
        <v>112</v>
      </c>
      <c r="E154" s="178" t="s">
        <v>89</v>
      </c>
      <c r="F154" s="178"/>
      <c r="G154" s="178"/>
      <c r="H154" s="178"/>
      <c r="I154" s="178"/>
      <c r="J154" s="178"/>
      <c r="K154" s="178"/>
      <c r="L154" s="178"/>
      <c r="M154" s="178"/>
      <c r="N154" s="178"/>
      <c r="O154" s="178"/>
      <c r="P154" s="178"/>
      <c r="Q154" s="178"/>
      <c r="R154" s="130"/>
      <c r="S154" s="1"/>
      <c r="T154" s="9"/>
      <c r="U154" s="9"/>
    </row>
    <row r="155" spans="3:21" ht="35.1" customHeight="1" x14ac:dyDescent="0.25">
      <c r="C155" s="1"/>
      <c r="D155" s="122" t="s">
        <v>112</v>
      </c>
      <c r="E155" s="178" t="s">
        <v>90</v>
      </c>
      <c r="F155" s="178"/>
      <c r="G155" s="178"/>
      <c r="H155" s="178"/>
      <c r="I155" s="178"/>
      <c r="J155" s="178"/>
      <c r="K155" s="178"/>
      <c r="L155" s="178"/>
      <c r="M155" s="178"/>
      <c r="N155" s="178"/>
      <c r="O155" s="178"/>
      <c r="P155" s="178"/>
      <c r="Q155" s="178"/>
      <c r="R155" s="130"/>
      <c r="S155" s="1"/>
      <c r="T155" s="9"/>
      <c r="U155" s="9"/>
    </row>
    <row r="156" spans="3:21" ht="35.1" customHeight="1" x14ac:dyDescent="0.25">
      <c r="C156" s="1"/>
      <c r="D156" s="122" t="s">
        <v>112</v>
      </c>
      <c r="E156" s="178" t="s">
        <v>91</v>
      </c>
      <c r="F156" s="178"/>
      <c r="G156" s="178"/>
      <c r="H156" s="178"/>
      <c r="I156" s="178"/>
      <c r="J156" s="178"/>
      <c r="K156" s="178"/>
      <c r="L156" s="178"/>
      <c r="M156" s="178"/>
      <c r="N156" s="178"/>
      <c r="O156" s="178"/>
      <c r="P156" s="178"/>
      <c r="Q156" s="178"/>
      <c r="R156" s="130"/>
      <c r="S156" s="1"/>
      <c r="T156" s="9"/>
      <c r="U156" s="9"/>
    </row>
    <row r="157" spans="3:21" ht="35.1" customHeight="1" x14ac:dyDescent="0.25">
      <c r="C157" s="1"/>
      <c r="D157" s="122" t="s">
        <v>112</v>
      </c>
      <c r="E157" s="178" t="s">
        <v>92</v>
      </c>
      <c r="F157" s="178"/>
      <c r="G157" s="178"/>
      <c r="H157" s="178"/>
      <c r="I157" s="178"/>
      <c r="J157" s="178"/>
      <c r="K157" s="178"/>
      <c r="L157" s="178"/>
      <c r="M157" s="178"/>
      <c r="N157" s="178"/>
      <c r="O157" s="178"/>
      <c r="P157" s="178"/>
      <c r="Q157" s="178"/>
      <c r="R157" s="130"/>
      <c r="S157" s="1"/>
      <c r="T157" s="9"/>
      <c r="U157" s="9"/>
    </row>
    <row r="158" spans="3:21" ht="35.1" customHeight="1" x14ac:dyDescent="0.25">
      <c r="C158" s="1"/>
      <c r="D158" s="122" t="s">
        <v>112</v>
      </c>
      <c r="E158" s="178" t="s">
        <v>93</v>
      </c>
      <c r="F158" s="178"/>
      <c r="G158" s="178"/>
      <c r="H158" s="178"/>
      <c r="I158" s="178"/>
      <c r="J158" s="178"/>
      <c r="K158" s="178"/>
      <c r="L158" s="178"/>
      <c r="M158" s="178"/>
      <c r="N158" s="178"/>
      <c r="O158" s="178"/>
      <c r="P158" s="178"/>
      <c r="Q158" s="178"/>
      <c r="R158" s="130"/>
      <c r="S158" s="1"/>
      <c r="T158" s="9"/>
      <c r="U158" s="9"/>
    </row>
    <row r="159" spans="3:21" ht="50.1" customHeight="1" x14ac:dyDescent="0.25">
      <c r="C159" s="1"/>
      <c r="D159" s="122" t="s">
        <v>112</v>
      </c>
      <c r="E159" s="178" t="s">
        <v>94</v>
      </c>
      <c r="F159" s="178"/>
      <c r="G159" s="178"/>
      <c r="H159" s="178"/>
      <c r="I159" s="178"/>
      <c r="J159" s="178"/>
      <c r="K159" s="178"/>
      <c r="L159" s="178"/>
      <c r="M159" s="178"/>
      <c r="N159" s="178"/>
      <c r="O159" s="178"/>
      <c r="P159" s="178"/>
      <c r="Q159" s="178"/>
      <c r="R159" s="130"/>
      <c r="S159" s="1"/>
      <c r="T159" s="9"/>
      <c r="U159" s="9"/>
    </row>
    <row r="160" spans="3:21" ht="20.100000000000001" customHeight="1" x14ac:dyDescent="0.25">
      <c r="C160" s="1"/>
      <c r="D160" s="122" t="s">
        <v>112</v>
      </c>
      <c r="E160" s="178" t="s">
        <v>96</v>
      </c>
      <c r="F160" s="178"/>
      <c r="G160" s="178"/>
      <c r="H160" s="178"/>
      <c r="I160" s="178"/>
      <c r="J160" s="178"/>
      <c r="K160" s="178"/>
      <c r="L160" s="178"/>
      <c r="M160" s="178"/>
      <c r="N160" s="178"/>
      <c r="O160" s="178"/>
      <c r="P160" s="178"/>
      <c r="Q160" s="178"/>
      <c r="R160" s="130"/>
      <c r="S160" s="1"/>
      <c r="T160" s="9"/>
      <c r="U160" s="9"/>
    </row>
    <row r="161" spans="3:21" ht="35.1" customHeight="1" x14ac:dyDescent="0.25">
      <c r="C161" s="1"/>
      <c r="D161" s="122" t="s">
        <v>112</v>
      </c>
      <c r="E161" s="178" t="s">
        <v>95</v>
      </c>
      <c r="F161" s="178"/>
      <c r="G161" s="178"/>
      <c r="H161" s="178"/>
      <c r="I161" s="178"/>
      <c r="J161" s="178"/>
      <c r="K161" s="178"/>
      <c r="L161" s="178"/>
      <c r="M161" s="178"/>
      <c r="N161" s="178"/>
      <c r="O161" s="178"/>
      <c r="P161" s="178"/>
      <c r="Q161" s="178"/>
      <c r="R161" s="130"/>
      <c r="S161" s="1"/>
      <c r="T161" s="9"/>
      <c r="U161" s="9"/>
    </row>
    <row r="162" spans="3:21" ht="20.100000000000001" customHeight="1" thickBot="1" x14ac:dyDescent="0.3">
      <c r="C162" s="31"/>
      <c r="D162" s="11"/>
      <c r="E162" s="11"/>
      <c r="F162" s="11"/>
      <c r="G162" s="11"/>
      <c r="H162" s="11"/>
      <c r="I162" s="11"/>
      <c r="J162" s="11"/>
      <c r="K162" s="11"/>
      <c r="L162" s="11"/>
      <c r="M162" s="11"/>
      <c r="N162" s="11"/>
      <c r="O162" s="11"/>
      <c r="P162" s="11"/>
      <c r="Q162" s="11"/>
      <c r="R162" s="11"/>
      <c r="S162" s="1"/>
      <c r="T162" s="9"/>
      <c r="U162" s="9"/>
    </row>
    <row r="163" spans="3:21" ht="20.100000000000001" customHeight="1" thickBot="1" x14ac:dyDescent="0.3">
      <c r="C163" s="31"/>
      <c r="D163" s="11"/>
      <c r="E163" s="182" t="s">
        <v>117</v>
      </c>
      <c r="F163" s="183"/>
      <c r="G163" s="183"/>
      <c r="H163" s="183"/>
      <c r="I163" s="184"/>
      <c r="J163" s="11"/>
      <c r="K163" s="11"/>
      <c r="L163" s="11"/>
      <c r="M163" s="11"/>
      <c r="N163" s="11"/>
      <c r="O163" s="11"/>
      <c r="P163" s="11"/>
      <c r="Q163" s="11"/>
      <c r="R163" s="11"/>
      <c r="S163" s="1"/>
      <c r="T163" s="9">
        <v>3</v>
      </c>
      <c r="U163" s="9" cm="1">
        <f t="array" ref="U163">_xlfn.IFS(E163=$V$5,0,E163=$V$6,0,E163=$V$7,0,E163=$V$8,1,E163=$V$9,2,E163=$V$10,3)</f>
        <v>0</v>
      </c>
    </row>
    <row r="164" spans="3:21" ht="20.100000000000001" customHeight="1" x14ac:dyDescent="0.25">
      <c r="C164" s="31"/>
      <c r="D164" s="11"/>
      <c r="E164" s="11"/>
      <c r="F164" s="12"/>
      <c r="G164" s="11"/>
      <c r="H164" s="11"/>
      <c r="I164" s="11"/>
      <c r="J164" s="11"/>
      <c r="K164" s="11"/>
      <c r="L164" s="11"/>
      <c r="M164" s="51"/>
      <c r="N164" s="51"/>
      <c r="O164" s="51"/>
      <c r="P164" s="51"/>
      <c r="Q164" s="51"/>
      <c r="R164" s="11"/>
      <c r="S164" s="138" t="s">
        <v>116</v>
      </c>
      <c r="T164" s="9">
        <f>SUM(T148:T163)</f>
        <v>6</v>
      </c>
      <c r="U164" s="9">
        <f>SUM(U148:U163)</f>
        <v>0</v>
      </c>
    </row>
    <row r="165" spans="3:21" ht="15.75" x14ac:dyDescent="0.25">
      <c r="D165" s="52"/>
      <c r="E165" s="52"/>
      <c r="F165" s="52"/>
      <c r="G165" s="52"/>
      <c r="H165" s="52"/>
      <c r="I165" s="52"/>
      <c r="J165" s="52"/>
      <c r="K165" s="52"/>
      <c r="L165" s="52"/>
      <c r="M165" s="52"/>
      <c r="N165" s="52"/>
      <c r="O165" s="52"/>
      <c r="P165" s="52"/>
      <c r="Q165" s="52"/>
      <c r="R165" s="52"/>
      <c r="S165" s="1"/>
      <c r="T165" s="9"/>
      <c r="U165" s="9"/>
    </row>
    <row r="166" spans="3:21" x14ac:dyDescent="0.25">
      <c r="O166" s="3"/>
      <c r="P166" s="3"/>
      <c r="Q166" s="3"/>
    </row>
    <row r="167" spans="3:21" x14ac:dyDescent="0.25">
      <c r="O167" s="3"/>
      <c r="P167" s="3"/>
      <c r="Q167" s="3"/>
    </row>
    <row r="169" spans="3:21" ht="29.25" customHeight="1" x14ac:dyDescent="0.25"/>
    <row r="171" spans="3:21" ht="30" customHeight="1" x14ac:dyDescent="0.25"/>
    <row r="178" spans="4:16" x14ac:dyDescent="0.25">
      <c r="N178" s="1"/>
      <c r="O178" s="8"/>
      <c r="P178" s="8"/>
    </row>
    <row r="179" spans="4:16" x14ac:dyDescent="0.25">
      <c r="D179" s="1"/>
      <c r="E179" s="1"/>
      <c r="F179" s="1"/>
      <c r="G179" s="1"/>
      <c r="H179" s="1"/>
      <c r="I179" s="1"/>
      <c r="J179" s="1"/>
      <c r="K179" s="1"/>
      <c r="L179" s="1"/>
      <c r="M179" s="1"/>
      <c r="N179" s="1"/>
    </row>
    <row r="180" spans="4:16" x14ac:dyDescent="0.25">
      <c r="D180" s="1"/>
      <c r="E180" s="1"/>
      <c r="F180" s="1"/>
      <c r="G180" s="1"/>
      <c r="H180" s="1"/>
      <c r="I180" s="1"/>
      <c r="J180" s="1"/>
      <c r="K180" s="1"/>
      <c r="L180" s="1"/>
      <c r="M180" s="1"/>
      <c r="N180" s="1"/>
    </row>
    <row r="181" spans="4:16" x14ac:dyDescent="0.25">
      <c r="D181" s="1"/>
      <c r="E181" s="1"/>
      <c r="F181" s="1"/>
      <c r="G181" s="1"/>
      <c r="H181" s="1"/>
      <c r="I181" s="1"/>
      <c r="J181" s="1"/>
      <c r="K181" s="1"/>
      <c r="L181" s="1"/>
      <c r="M181" s="1"/>
      <c r="N181" s="1"/>
    </row>
    <row r="186" spans="4:16" ht="30.75" customHeight="1" x14ac:dyDescent="0.25"/>
    <row r="189" spans="4:16" ht="31.5" customHeight="1" x14ac:dyDescent="0.25"/>
    <row r="191" spans="4:16" ht="90" customHeight="1" x14ac:dyDescent="0.25"/>
    <row r="195" spans="4:18" x14ac:dyDescent="0.25">
      <c r="N195" s="1"/>
      <c r="O195" s="3"/>
      <c r="P195" s="3"/>
      <c r="Q195" s="3"/>
      <c r="R195" s="3"/>
    </row>
    <row r="208" spans="4:18" x14ac:dyDescent="0.25">
      <c r="D208" s="1"/>
      <c r="E208" s="1"/>
      <c r="F208" s="1"/>
      <c r="G208" s="1"/>
      <c r="H208" s="1"/>
      <c r="I208" s="1"/>
      <c r="J208" s="1"/>
      <c r="K208" s="1"/>
      <c r="L208" s="1"/>
      <c r="M208" s="1"/>
      <c r="N208" s="1"/>
      <c r="O208" s="3"/>
      <c r="P208" s="3"/>
      <c r="Q208" s="3"/>
      <c r="R208" s="3"/>
    </row>
    <row r="213" spans="17:18" x14ac:dyDescent="0.25">
      <c r="Q213" s="1"/>
      <c r="R213" s="1"/>
    </row>
    <row r="214" spans="17:18" x14ac:dyDescent="0.25">
      <c r="Q214" s="1"/>
      <c r="R214" s="1"/>
    </row>
    <row r="215" spans="17:18" x14ac:dyDescent="0.25">
      <c r="Q215" s="1"/>
      <c r="R215" s="1"/>
    </row>
    <row r="216" spans="17:18" x14ac:dyDescent="0.25">
      <c r="Q216" s="1"/>
      <c r="R216" s="1"/>
    </row>
    <row r="217" spans="17:18" x14ac:dyDescent="0.25">
      <c r="Q217" s="1"/>
      <c r="R217" s="1"/>
    </row>
    <row r="218" spans="17:18" x14ac:dyDescent="0.25">
      <c r="Q218" s="1"/>
      <c r="R218" s="1"/>
    </row>
    <row r="219" spans="17:18" x14ac:dyDescent="0.25">
      <c r="Q219" s="1"/>
      <c r="R219" s="1"/>
    </row>
    <row r="220" spans="17:18" x14ac:dyDescent="0.25">
      <c r="Q220" s="1"/>
      <c r="R220" s="1"/>
    </row>
    <row r="221" spans="17:18" ht="90" customHeight="1" x14ac:dyDescent="0.25">
      <c r="Q221" s="1"/>
      <c r="R221" s="1"/>
    </row>
    <row r="222" spans="17:18" x14ac:dyDescent="0.25">
      <c r="Q222" s="1"/>
      <c r="R222" s="1"/>
    </row>
    <row r="223" spans="17:18" x14ac:dyDescent="0.25">
      <c r="Q223" s="10"/>
      <c r="R223" s="1"/>
    </row>
    <row r="224" spans="17:18" x14ac:dyDescent="0.25">
      <c r="Q224" s="3"/>
    </row>
    <row r="225" spans="4:17" x14ac:dyDescent="0.25">
      <c r="N225" s="1"/>
      <c r="O225" s="3"/>
      <c r="P225" s="3"/>
      <c r="Q225" s="3"/>
    </row>
    <row r="226" spans="4:17" x14ac:dyDescent="0.25">
      <c r="Q226" s="3"/>
    </row>
    <row r="227" spans="4:17" x14ac:dyDescent="0.25">
      <c r="Q227" s="3"/>
    </row>
    <row r="228" spans="4:17" x14ac:dyDescent="0.25">
      <c r="Q228" s="3"/>
    </row>
    <row r="229" spans="4:17" x14ac:dyDescent="0.25">
      <c r="Q229" s="3"/>
    </row>
    <row r="230" spans="4:17" x14ac:dyDescent="0.25">
      <c r="Q230" s="3"/>
    </row>
    <row r="231" spans="4:17" x14ac:dyDescent="0.25">
      <c r="Q231" s="3"/>
    </row>
    <row r="232" spans="4:17" x14ac:dyDescent="0.25">
      <c r="Q232" s="3"/>
    </row>
    <row r="233" spans="4:17" x14ac:dyDescent="0.25">
      <c r="Q233" s="3"/>
    </row>
    <row r="234" spans="4:17" x14ac:dyDescent="0.25">
      <c r="Q234" s="3"/>
    </row>
    <row r="235" spans="4:17" x14ac:dyDescent="0.25">
      <c r="Q235" s="3"/>
    </row>
    <row r="236" spans="4:17" x14ac:dyDescent="0.25">
      <c r="Q236" s="3"/>
    </row>
    <row r="237" spans="4:17" x14ac:dyDescent="0.25">
      <c r="Q237" s="3"/>
    </row>
    <row r="238" spans="4:17" x14ac:dyDescent="0.25">
      <c r="D238" s="1"/>
      <c r="E238" s="1"/>
      <c r="F238" s="1"/>
      <c r="G238" s="1"/>
      <c r="H238" s="1"/>
      <c r="I238" s="1"/>
      <c r="J238" s="1"/>
      <c r="K238" s="1"/>
      <c r="L238" s="1"/>
      <c r="M238" s="1"/>
      <c r="N238" s="1"/>
      <c r="O238" s="3"/>
      <c r="P238" s="3"/>
      <c r="Q238" s="3"/>
    </row>
    <row r="242" spans="5:19" ht="26.25" x14ac:dyDescent="0.4">
      <c r="E242" s="16"/>
      <c r="O242" s="17"/>
      <c r="P242" s="15"/>
    </row>
    <row r="244" spans="5:19" x14ac:dyDescent="0.25">
      <c r="E244" s="18"/>
    </row>
    <row r="245" spans="5:19" x14ac:dyDescent="0.25">
      <c r="E245" s="19"/>
    </row>
    <row r="246" spans="5:19" x14ac:dyDescent="0.25">
      <c r="E246" s="19"/>
    </row>
    <row r="247" spans="5:19" x14ac:dyDescent="0.25">
      <c r="E247" s="19"/>
    </row>
    <row r="248" spans="5:19" x14ac:dyDescent="0.25">
      <c r="E248" s="19"/>
    </row>
    <row r="249" spans="5:19" x14ac:dyDescent="0.25">
      <c r="E249" s="19"/>
    </row>
    <row r="251" spans="5:19" ht="90" customHeight="1" x14ac:dyDescent="0.25">
      <c r="E251" s="20"/>
      <c r="F251" s="20"/>
      <c r="G251" s="20"/>
      <c r="H251" s="20"/>
      <c r="I251" s="21"/>
    </row>
    <row r="254" spans="5:19" x14ac:dyDescent="0.25">
      <c r="O254" s="3"/>
      <c r="P254" s="3"/>
      <c r="Q254" s="3"/>
      <c r="R254" s="3"/>
      <c r="S254" s="3"/>
    </row>
    <row r="255" spans="5:19" x14ac:dyDescent="0.25">
      <c r="O255" s="3"/>
      <c r="P255" s="3"/>
      <c r="Q255" s="3"/>
      <c r="R255" s="3"/>
      <c r="S255" s="3"/>
    </row>
    <row r="256" spans="5:19" x14ac:dyDescent="0.25">
      <c r="E256" s="18"/>
      <c r="K256" s="22"/>
      <c r="O256" s="3"/>
      <c r="P256" s="3"/>
      <c r="Q256" s="3"/>
      <c r="R256" s="3"/>
      <c r="S256" s="3"/>
    </row>
    <row r="257" spans="4:19" x14ac:dyDescent="0.25">
      <c r="E257" s="23"/>
      <c r="O257" s="3"/>
      <c r="P257" s="3"/>
      <c r="Q257" s="3"/>
      <c r="R257" s="3"/>
      <c r="S257" s="3"/>
    </row>
    <row r="258" spans="4:19" x14ac:dyDescent="0.25">
      <c r="E258" s="23"/>
      <c r="O258" s="3"/>
      <c r="P258" s="3"/>
      <c r="Q258" s="3"/>
      <c r="R258" s="3"/>
      <c r="S258" s="3"/>
    </row>
    <row r="259" spans="4:19" x14ac:dyDescent="0.25">
      <c r="E259" s="23"/>
      <c r="H259" s="21"/>
      <c r="O259" s="3"/>
      <c r="P259" s="3"/>
      <c r="Q259" s="3"/>
      <c r="R259" s="3"/>
      <c r="S259" s="3"/>
    </row>
    <row r="260" spans="4:19" x14ac:dyDescent="0.25">
      <c r="E260" s="23"/>
      <c r="H260" s="21"/>
      <c r="O260" s="3"/>
      <c r="P260" s="3"/>
      <c r="Q260" s="3"/>
      <c r="R260" s="3"/>
      <c r="S260" s="3"/>
    </row>
    <row r="261" spans="4:19" x14ac:dyDescent="0.25">
      <c r="E261" s="23"/>
      <c r="O261" s="3"/>
      <c r="P261" s="3"/>
      <c r="Q261" s="3"/>
      <c r="R261" s="3"/>
      <c r="S261" s="3"/>
    </row>
    <row r="262" spans="4:19" x14ac:dyDescent="0.25">
      <c r="E262" s="23"/>
      <c r="F262" s="24"/>
      <c r="O262" s="3"/>
      <c r="P262" s="3"/>
      <c r="Q262" s="3"/>
      <c r="R262" s="3"/>
      <c r="S262" s="3"/>
    </row>
    <row r="263" spans="4:19" x14ac:dyDescent="0.25">
      <c r="D263" s="14"/>
      <c r="E263" s="23"/>
      <c r="F263" s="13"/>
      <c r="G263" s="13"/>
      <c r="H263" s="13"/>
      <c r="I263" s="13"/>
      <c r="J263" s="13"/>
      <c r="K263" s="13"/>
      <c r="L263" s="13"/>
      <c r="M263" s="13"/>
      <c r="O263" s="3"/>
      <c r="P263" s="3"/>
      <c r="Q263" s="3"/>
      <c r="R263" s="3"/>
      <c r="S263" s="3"/>
    </row>
    <row r="264" spans="4:19" x14ac:dyDescent="0.25">
      <c r="E264" s="23"/>
      <c r="F264" s="24"/>
      <c r="O264" s="3"/>
      <c r="P264" s="3"/>
      <c r="Q264" s="3"/>
      <c r="R264" s="3"/>
      <c r="S264" s="3"/>
    </row>
    <row r="265" spans="4:19" x14ac:dyDescent="0.25">
      <c r="E265" s="23"/>
      <c r="O265" s="3"/>
      <c r="P265" s="3"/>
      <c r="Q265" s="3"/>
      <c r="R265" s="3"/>
      <c r="S265" s="3"/>
    </row>
    <row r="266" spans="4:19" x14ac:dyDescent="0.25">
      <c r="E266" s="23"/>
      <c r="F266" s="24"/>
      <c r="O266" s="3"/>
      <c r="P266" s="3"/>
      <c r="Q266" s="3"/>
      <c r="R266" s="3"/>
      <c r="S266" s="3"/>
    </row>
    <row r="267" spans="4:19" x14ac:dyDescent="0.25">
      <c r="O267" s="3"/>
      <c r="P267" s="3"/>
      <c r="Q267" s="3"/>
      <c r="R267" s="3"/>
      <c r="S267" s="3"/>
    </row>
    <row r="268" spans="4:19" x14ac:dyDescent="0.25">
      <c r="O268" s="3"/>
      <c r="P268" s="3"/>
      <c r="Q268" s="3"/>
      <c r="R268" s="3"/>
      <c r="S268" s="3"/>
    </row>
    <row r="269" spans="4:19" x14ac:dyDescent="0.25">
      <c r="O269" s="3"/>
      <c r="P269" s="3"/>
      <c r="Q269" s="3"/>
      <c r="R269" s="3"/>
      <c r="S269" s="3"/>
    </row>
    <row r="270" spans="4:19" x14ac:dyDescent="0.25">
      <c r="O270" s="3"/>
      <c r="P270" s="3"/>
      <c r="Q270" s="3"/>
      <c r="R270" s="3"/>
      <c r="S270" s="3"/>
    </row>
    <row r="272" spans="4:19" ht="26.25" x14ac:dyDescent="0.4">
      <c r="E272" s="16"/>
      <c r="O272" s="17"/>
      <c r="P272" s="15"/>
    </row>
    <row r="274" spans="5:17" x14ac:dyDescent="0.25">
      <c r="E274" s="18"/>
    </row>
    <row r="275" spans="5:17" x14ac:dyDescent="0.25">
      <c r="E275" s="19"/>
    </row>
    <row r="276" spans="5:17" x14ac:dyDescent="0.25">
      <c r="E276" s="19"/>
    </row>
    <row r="277" spans="5:17" x14ac:dyDescent="0.25">
      <c r="E277" s="19"/>
    </row>
    <row r="278" spans="5:17" x14ac:dyDescent="0.25">
      <c r="E278" s="19"/>
    </row>
    <row r="279" spans="5:17" x14ac:dyDescent="0.25">
      <c r="E279" s="19"/>
    </row>
    <row r="281" spans="5:17" ht="90" customHeight="1" x14ac:dyDescent="0.25">
      <c r="E281" s="20"/>
      <c r="F281" s="20"/>
      <c r="G281" s="20"/>
      <c r="H281" s="20"/>
      <c r="I281" s="21"/>
      <c r="N281" s="3"/>
      <c r="O281" s="3"/>
      <c r="P281" s="3"/>
    </row>
    <row r="282" spans="5:17" x14ac:dyDescent="0.25">
      <c r="O282" s="3"/>
      <c r="P282" s="3"/>
      <c r="Q282" s="3"/>
    </row>
    <row r="283" spans="5:17" x14ac:dyDescent="0.25">
      <c r="O283" s="3"/>
      <c r="P283" s="3"/>
      <c r="Q283" s="3"/>
    </row>
    <row r="284" spans="5:17" x14ac:dyDescent="0.25">
      <c r="O284" s="3"/>
      <c r="P284" s="3"/>
      <c r="Q284" s="3"/>
    </row>
    <row r="285" spans="5:17" x14ac:dyDescent="0.25">
      <c r="O285" s="3"/>
      <c r="P285" s="3"/>
      <c r="Q285" s="3"/>
    </row>
    <row r="286" spans="5:17" x14ac:dyDescent="0.25">
      <c r="E286" s="18"/>
      <c r="F286" s="18"/>
      <c r="G286" s="18"/>
      <c r="H286" s="18"/>
      <c r="I286" s="18"/>
      <c r="J286" s="18"/>
      <c r="K286" s="22"/>
      <c r="L286" s="18"/>
      <c r="M286" s="18"/>
      <c r="O286" s="3"/>
      <c r="P286" s="3"/>
      <c r="Q286" s="3"/>
    </row>
    <row r="287" spans="5:17" x14ac:dyDescent="0.25">
      <c r="E287" s="19"/>
      <c r="F287" s="19"/>
      <c r="G287" s="19"/>
      <c r="H287" s="19"/>
      <c r="I287" s="19"/>
      <c r="J287" s="19"/>
      <c r="K287" s="19"/>
      <c r="L287" s="19"/>
      <c r="M287" s="19"/>
      <c r="O287" s="3"/>
      <c r="P287" s="3"/>
      <c r="Q287" s="3"/>
    </row>
    <row r="288" spans="5:17" x14ac:dyDescent="0.25">
      <c r="E288" s="19"/>
      <c r="F288" s="19"/>
      <c r="G288" s="19"/>
      <c r="H288" s="19"/>
      <c r="I288" s="19"/>
      <c r="J288" s="19"/>
      <c r="K288" s="19"/>
      <c r="L288" s="19"/>
      <c r="M288" s="19"/>
      <c r="O288" s="3"/>
      <c r="P288" s="3"/>
      <c r="Q288" s="3"/>
    </row>
    <row r="289" spans="4:17" x14ac:dyDescent="0.25">
      <c r="E289" s="19"/>
      <c r="F289" s="19"/>
      <c r="G289" s="19"/>
      <c r="H289" s="19"/>
      <c r="I289" s="19"/>
      <c r="J289" s="19"/>
      <c r="K289" s="19"/>
      <c r="L289" s="19"/>
      <c r="M289" s="19"/>
      <c r="O289" s="3"/>
      <c r="P289" s="3"/>
      <c r="Q289" s="3"/>
    </row>
    <row r="290" spans="4:17" x14ac:dyDescent="0.25">
      <c r="E290" s="19"/>
      <c r="F290" s="19"/>
      <c r="G290" s="19"/>
      <c r="H290" s="19"/>
      <c r="I290" s="19"/>
      <c r="J290" s="19"/>
      <c r="K290" s="19"/>
      <c r="L290" s="19"/>
      <c r="M290" s="19"/>
      <c r="O290" s="3"/>
      <c r="P290" s="3"/>
      <c r="Q290" s="3"/>
    </row>
    <row r="291" spans="4:17" x14ac:dyDescent="0.25">
      <c r="E291" s="19"/>
      <c r="F291" s="19"/>
      <c r="G291" s="19"/>
      <c r="H291" s="19"/>
      <c r="I291" s="19"/>
      <c r="J291" s="19"/>
      <c r="K291" s="19"/>
      <c r="L291" s="19"/>
      <c r="M291" s="19"/>
      <c r="O291" s="3"/>
      <c r="P291" s="3"/>
      <c r="Q291" s="3"/>
    </row>
    <row r="292" spans="4:17" x14ac:dyDescent="0.25">
      <c r="E292" s="19"/>
      <c r="F292" s="19"/>
      <c r="G292" s="19"/>
      <c r="H292" s="19"/>
      <c r="I292" s="19"/>
      <c r="J292" s="19"/>
      <c r="K292" s="19"/>
      <c r="L292" s="19"/>
      <c r="M292" s="19"/>
      <c r="O292" s="3"/>
      <c r="P292" s="3"/>
      <c r="Q292" s="3"/>
    </row>
    <row r="293" spans="4:17" x14ac:dyDescent="0.25">
      <c r="D293" s="14"/>
      <c r="E293" s="19"/>
      <c r="F293" s="19"/>
      <c r="G293" s="19"/>
      <c r="H293" s="19"/>
      <c r="I293" s="19"/>
      <c r="J293" s="19"/>
      <c r="K293" s="19"/>
      <c r="L293" s="19"/>
      <c r="M293" s="19"/>
      <c r="O293" s="3"/>
      <c r="P293" s="3"/>
      <c r="Q293" s="3"/>
    </row>
    <row r="294" spans="4:17" x14ac:dyDescent="0.25">
      <c r="E294" s="19"/>
      <c r="F294" s="19"/>
      <c r="G294" s="19"/>
      <c r="H294" s="19"/>
      <c r="I294" s="19"/>
      <c r="J294" s="19"/>
      <c r="K294" s="19"/>
      <c r="L294" s="19"/>
      <c r="M294" s="19"/>
      <c r="O294" s="3"/>
      <c r="P294" s="3"/>
      <c r="Q294" s="3"/>
    </row>
    <row r="295" spans="4:17" x14ac:dyDescent="0.25">
      <c r="E295" s="19"/>
      <c r="F295" s="19"/>
      <c r="G295" s="19"/>
      <c r="H295" s="19"/>
      <c r="I295" s="19"/>
      <c r="J295" s="19"/>
      <c r="K295" s="19"/>
      <c r="L295" s="19"/>
      <c r="M295" s="19"/>
      <c r="O295" s="3"/>
      <c r="P295" s="3"/>
      <c r="Q295" s="3"/>
    </row>
    <row r="296" spans="4:17" x14ac:dyDescent="0.25">
      <c r="E296" s="19"/>
      <c r="F296" s="19"/>
      <c r="G296" s="19"/>
      <c r="H296" s="19"/>
      <c r="I296" s="19"/>
      <c r="J296" s="19"/>
      <c r="K296" s="19"/>
      <c r="L296" s="19"/>
      <c r="M296" s="19"/>
      <c r="O296" s="3"/>
      <c r="P296" s="3"/>
      <c r="Q296" s="3"/>
    </row>
    <row r="297" spans="4:17" x14ac:dyDescent="0.25">
      <c r="O297" s="3"/>
      <c r="P297" s="3"/>
      <c r="Q297" s="3"/>
    </row>
    <row r="298" spans="4:17" x14ac:dyDescent="0.25">
      <c r="O298" s="3"/>
      <c r="P298" s="3"/>
      <c r="Q298" s="3"/>
    </row>
    <row r="299" spans="4:17" x14ac:dyDescent="0.25">
      <c r="O299" s="3"/>
      <c r="P299" s="3"/>
      <c r="Q299" s="3"/>
    </row>
    <row r="300" spans="4:17" x14ac:dyDescent="0.25">
      <c r="O300" s="3"/>
      <c r="P300" s="3"/>
      <c r="Q300" s="3"/>
    </row>
    <row r="303" spans="4:17" ht="26.25" x14ac:dyDescent="0.4">
      <c r="D303" s="18"/>
      <c r="E303" s="16"/>
      <c r="F303" s="18"/>
      <c r="G303" s="18"/>
      <c r="H303" s="18"/>
      <c r="I303" s="18"/>
      <c r="J303" s="18"/>
      <c r="K303" s="18"/>
      <c r="L303" s="18"/>
      <c r="M303" s="18"/>
      <c r="N303" s="18"/>
      <c r="O303" s="17"/>
      <c r="P303" s="15"/>
    </row>
    <row r="305" spans="3:17" x14ac:dyDescent="0.25">
      <c r="E305" s="18"/>
      <c r="M305" s="25"/>
    </row>
    <row r="306" spans="3:17" x14ac:dyDescent="0.25">
      <c r="E306" s="19"/>
    </row>
    <row r="307" spans="3:17" ht="30" customHeight="1" x14ac:dyDescent="0.25">
      <c r="E307" s="189"/>
      <c r="F307" s="189"/>
      <c r="G307" s="189"/>
      <c r="H307" s="189"/>
      <c r="I307" s="189"/>
      <c r="J307" s="189"/>
      <c r="K307" s="189"/>
      <c r="L307" s="189"/>
      <c r="M307" s="189"/>
    </row>
    <row r="308" spans="3:17" ht="33" customHeight="1" x14ac:dyDescent="0.25">
      <c r="E308" s="190"/>
      <c r="F308" s="190"/>
      <c r="G308" s="190"/>
      <c r="H308" s="190"/>
      <c r="I308" s="190"/>
      <c r="J308" s="190"/>
      <c r="K308" s="190"/>
      <c r="L308" s="190"/>
      <c r="M308" s="190"/>
    </row>
    <row r="309" spans="3:17" ht="31.5" customHeight="1" x14ac:dyDescent="0.25">
      <c r="E309" s="189"/>
      <c r="F309" s="189"/>
      <c r="G309" s="189"/>
      <c r="H309" s="189"/>
      <c r="I309" s="189"/>
      <c r="J309" s="189"/>
      <c r="K309" s="189"/>
      <c r="L309" s="189"/>
      <c r="M309" s="189"/>
    </row>
    <row r="310" spans="3:17" ht="15.75" customHeight="1" x14ac:dyDescent="0.25">
      <c r="E310" s="189"/>
      <c r="F310" s="189"/>
      <c r="G310" s="189"/>
      <c r="H310" s="189"/>
      <c r="I310" s="189"/>
      <c r="J310" s="189"/>
      <c r="K310" s="189"/>
      <c r="L310" s="189"/>
      <c r="M310" s="189"/>
    </row>
    <row r="312" spans="3:17" ht="94.5" customHeight="1" x14ac:dyDescent="0.25">
      <c r="E312" s="20"/>
      <c r="F312" s="20"/>
      <c r="G312" s="20"/>
      <c r="H312" s="20"/>
      <c r="I312" s="21"/>
    </row>
    <row r="314" spans="3:17" x14ac:dyDescent="0.25">
      <c r="O314" s="3"/>
      <c r="P314" s="3"/>
      <c r="Q314" s="3"/>
    </row>
    <row r="315" spans="3:17" x14ac:dyDescent="0.25">
      <c r="O315" s="3"/>
      <c r="P315" s="3"/>
      <c r="Q315" s="3"/>
    </row>
    <row r="316" spans="3:17" x14ac:dyDescent="0.25">
      <c r="O316" s="3"/>
      <c r="P316" s="3"/>
      <c r="Q316" s="3"/>
    </row>
    <row r="317" spans="3:17" x14ac:dyDescent="0.25">
      <c r="E317" s="18"/>
      <c r="K317" s="22"/>
      <c r="O317" s="3"/>
      <c r="P317" s="3"/>
      <c r="Q317" s="3"/>
    </row>
    <row r="318" spans="3:17" ht="63.75" customHeight="1" x14ac:dyDescent="0.25">
      <c r="C318" s="2"/>
      <c r="E318" s="188"/>
      <c r="F318" s="188"/>
      <c r="G318" s="188"/>
      <c r="H318" s="188"/>
      <c r="I318" s="188"/>
      <c r="J318" s="188"/>
      <c r="K318" s="188"/>
      <c r="L318" s="188"/>
      <c r="M318" s="188"/>
      <c r="O318" s="4"/>
      <c r="P318" s="4"/>
      <c r="Q318" s="3"/>
    </row>
    <row r="319" spans="3:17" ht="64.5" customHeight="1" x14ac:dyDescent="0.25">
      <c r="C319" s="2"/>
      <c r="E319" s="188"/>
      <c r="F319" s="188"/>
      <c r="G319" s="188"/>
      <c r="H319" s="188"/>
      <c r="I319" s="188"/>
      <c r="J319" s="188"/>
      <c r="K319" s="188"/>
      <c r="L319" s="188"/>
      <c r="M319" s="188"/>
      <c r="O319" s="4"/>
      <c r="P319" s="4"/>
      <c r="Q319" s="3"/>
    </row>
    <row r="320" spans="3:17" ht="50.25" customHeight="1" x14ac:dyDescent="0.25">
      <c r="C320" s="2"/>
      <c r="D320" s="15"/>
      <c r="E320" s="188"/>
      <c r="F320" s="188"/>
      <c r="G320" s="188"/>
      <c r="H320" s="188"/>
      <c r="I320" s="188"/>
      <c r="J320" s="188"/>
      <c r="K320" s="188"/>
      <c r="L320" s="188"/>
      <c r="M320" s="188"/>
      <c r="O320" s="26"/>
      <c r="P320" s="4"/>
      <c r="Q320" s="3"/>
    </row>
    <row r="321" spans="3:17" ht="34.5" customHeight="1" x14ac:dyDescent="0.25">
      <c r="C321" s="2"/>
      <c r="E321" s="188"/>
      <c r="F321" s="188"/>
      <c r="G321" s="188"/>
      <c r="H321" s="188"/>
      <c r="I321" s="188"/>
      <c r="J321" s="188"/>
      <c r="K321" s="188"/>
      <c r="L321" s="188"/>
      <c r="M321" s="188"/>
      <c r="O321" s="4"/>
      <c r="P321" s="4"/>
      <c r="Q321" s="3"/>
    </row>
    <row r="322" spans="3:17" ht="64.5" customHeight="1" x14ac:dyDescent="0.25">
      <c r="C322" s="2"/>
      <c r="D322" s="14"/>
      <c r="E322" s="188"/>
      <c r="F322" s="188"/>
      <c r="G322" s="188"/>
      <c r="H322" s="188"/>
      <c r="I322" s="188"/>
      <c r="J322" s="188"/>
      <c r="K322" s="188"/>
      <c r="L322" s="188"/>
      <c r="M322" s="188"/>
      <c r="O322" s="4"/>
      <c r="P322" s="4"/>
      <c r="Q322" s="3"/>
    </row>
    <row r="323" spans="3:17" ht="48" customHeight="1" x14ac:dyDescent="0.25">
      <c r="C323" s="2"/>
      <c r="E323" s="188"/>
      <c r="F323" s="188"/>
      <c r="G323" s="188"/>
      <c r="H323" s="188"/>
      <c r="I323" s="188"/>
      <c r="J323" s="188"/>
      <c r="K323" s="188"/>
      <c r="L323" s="188"/>
      <c r="M323" s="188"/>
      <c r="O323" s="4"/>
      <c r="P323" s="4"/>
      <c r="Q323" s="3"/>
    </row>
    <row r="324" spans="3:17" ht="48" customHeight="1" x14ac:dyDescent="0.25">
      <c r="C324" s="2"/>
      <c r="E324" s="188"/>
      <c r="F324" s="188"/>
      <c r="G324" s="188"/>
      <c r="H324" s="188"/>
      <c r="I324" s="188"/>
      <c r="J324" s="188"/>
      <c r="K324" s="188"/>
      <c r="L324" s="188"/>
      <c r="M324" s="188"/>
      <c r="O324" s="4"/>
      <c r="P324" s="4"/>
      <c r="Q324" s="3"/>
    </row>
    <row r="325" spans="3:17" ht="32.25" customHeight="1" x14ac:dyDescent="0.25">
      <c r="C325" s="2"/>
      <c r="E325" s="188"/>
      <c r="F325" s="188"/>
      <c r="G325" s="188"/>
      <c r="H325" s="188"/>
      <c r="I325" s="188"/>
      <c r="J325" s="188"/>
      <c r="K325" s="188"/>
      <c r="L325" s="188"/>
      <c r="M325" s="188"/>
      <c r="O325" s="4"/>
      <c r="P325" s="4"/>
      <c r="Q325" s="3"/>
    </row>
    <row r="326" spans="3:17" ht="47.25" customHeight="1" x14ac:dyDescent="0.25">
      <c r="C326" s="2"/>
      <c r="E326" s="188"/>
      <c r="F326" s="188"/>
      <c r="G326" s="188"/>
      <c r="H326" s="188"/>
      <c r="I326" s="188"/>
      <c r="J326" s="188"/>
      <c r="K326" s="188"/>
      <c r="L326" s="188"/>
      <c r="M326" s="188"/>
      <c r="O326" s="4"/>
      <c r="P326" s="4"/>
      <c r="Q326" s="3"/>
    </row>
    <row r="327" spans="3:17" ht="32.25" customHeight="1" x14ac:dyDescent="0.25">
      <c r="C327" s="2"/>
      <c r="E327" s="188"/>
      <c r="F327" s="188"/>
      <c r="G327" s="188"/>
      <c r="H327" s="188"/>
      <c r="I327" s="188"/>
      <c r="J327" s="188"/>
      <c r="K327" s="188"/>
      <c r="L327" s="188"/>
      <c r="M327" s="188"/>
      <c r="O327" s="4"/>
      <c r="P327" s="4"/>
      <c r="Q327" s="3"/>
    </row>
    <row r="328" spans="3:17" x14ac:dyDescent="0.25">
      <c r="O328" s="3"/>
      <c r="P328" s="3"/>
      <c r="Q328" s="3"/>
    </row>
    <row r="329" spans="3:17" x14ac:dyDescent="0.25">
      <c r="O329" s="3"/>
      <c r="P329" s="3"/>
      <c r="Q329" s="3"/>
    </row>
    <row r="331" spans="3:17" ht="26.25" x14ac:dyDescent="0.4">
      <c r="D331" s="18"/>
      <c r="E331" s="16"/>
      <c r="F331" s="18"/>
      <c r="G331" s="18"/>
      <c r="H331" s="18"/>
      <c r="I331" s="18"/>
      <c r="J331" s="18"/>
      <c r="K331" s="18"/>
      <c r="L331" s="18"/>
      <c r="M331" s="18"/>
      <c r="N331" s="18"/>
      <c r="O331" s="17"/>
      <c r="P331" s="15"/>
    </row>
    <row r="333" spans="3:17" x14ac:dyDescent="0.25">
      <c r="E333" s="18"/>
      <c r="M333" s="25"/>
    </row>
    <row r="334" spans="3:17" x14ac:dyDescent="0.25">
      <c r="E334" s="19"/>
    </row>
    <row r="335" spans="3:17" ht="30" customHeight="1" x14ac:dyDescent="0.25">
      <c r="E335" s="189"/>
      <c r="F335" s="189"/>
      <c r="G335" s="189"/>
      <c r="H335" s="189"/>
      <c r="I335" s="189"/>
      <c r="J335" s="189"/>
      <c r="K335" s="189"/>
      <c r="L335" s="189"/>
      <c r="M335" s="189"/>
    </row>
    <row r="336" spans="3:17" ht="33" customHeight="1" x14ac:dyDescent="0.25">
      <c r="E336" s="190"/>
      <c r="F336" s="190"/>
      <c r="G336" s="190"/>
      <c r="H336" s="190"/>
      <c r="I336" s="190"/>
      <c r="J336" s="190"/>
      <c r="K336" s="190"/>
      <c r="L336" s="190"/>
      <c r="M336" s="190"/>
    </row>
    <row r="337" spans="3:17" ht="31.5" customHeight="1" x14ac:dyDescent="0.25">
      <c r="E337" s="189"/>
      <c r="F337" s="189"/>
      <c r="G337" s="189"/>
      <c r="H337" s="189"/>
      <c r="I337" s="189"/>
      <c r="J337" s="189"/>
      <c r="K337" s="189"/>
      <c r="L337" s="189"/>
      <c r="M337" s="189"/>
    </row>
    <row r="338" spans="3:17" ht="15.75" customHeight="1" x14ac:dyDescent="0.25">
      <c r="E338" s="189"/>
      <c r="F338" s="189"/>
      <c r="G338" s="189"/>
      <c r="H338" s="189"/>
      <c r="I338" s="189"/>
      <c r="J338" s="189"/>
      <c r="K338" s="189"/>
      <c r="L338" s="189"/>
      <c r="M338" s="189"/>
    </row>
    <row r="340" spans="3:17" ht="94.5" customHeight="1" x14ac:dyDescent="0.25">
      <c r="E340" s="20"/>
      <c r="F340" s="20"/>
      <c r="G340" s="20"/>
      <c r="H340" s="20"/>
      <c r="I340" s="21"/>
    </row>
    <row r="342" spans="3:17" x14ac:dyDescent="0.25">
      <c r="O342" s="3"/>
      <c r="P342" s="3"/>
      <c r="Q342" s="3"/>
    </row>
    <row r="343" spans="3:17" x14ac:dyDescent="0.25">
      <c r="O343" s="3"/>
      <c r="P343" s="3"/>
      <c r="Q343" s="3"/>
    </row>
    <row r="344" spans="3:17" x14ac:dyDescent="0.25">
      <c r="O344" s="3"/>
      <c r="P344" s="3"/>
      <c r="Q344" s="3"/>
    </row>
    <row r="345" spans="3:17" x14ac:dyDescent="0.25">
      <c r="E345" s="18"/>
      <c r="K345" s="22"/>
      <c r="O345" s="3"/>
      <c r="P345" s="3"/>
      <c r="Q345" s="3"/>
    </row>
    <row r="346" spans="3:17" ht="63.75" customHeight="1" x14ac:dyDescent="0.25">
      <c r="C346" s="2"/>
      <c r="E346" s="188"/>
      <c r="F346" s="188"/>
      <c r="G346" s="188"/>
      <c r="H346" s="188"/>
      <c r="I346" s="188"/>
      <c r="J346" s="188"/>
      <c r="K346" s="188"/>
      <c r="L346" s="188"/>
      <c r="M346" s="188"/>
      <c r="O346" s="4"/>
      <c r="P346" s="4"/>
      <c r="Q346" s="3"/>
    </row>
    <row r="347" spans="3:17" ht="64.5" customHeight="1" x14ac:dyDescent="0.25">
      <c r="C347" s="2"/>
      <c r="E347" s="188"/>
      <c r="F347" s="188"/>
      <c r="G347" s="188"/>
      <c r="H347" s="188"/>
      <c r="I347" s="188"/>
      <c r="J347" s="188"/>
      <c r="K347" s="188"/>
      <c r="L347" s="188"/>
      <c r="M347" s="188"/>
      <c r="O347" s="4"/>
      <c r="P347" s="4"/>
      <c r="Q347" s="3"/>
    </row>
    <row r="348" spans="3:17" ht="50.25" customHeight="1" x14ac:dyDescent="0.25">
      <c r="C348" s="2"/>
      <c r="D348" s="15"/>
      <c r="E348" s="188"/>
      <c r="F348" s="188"/>
      <c r="G348" s="188"/>
      <c r="H348" s="188"/>
      <c r="I348" s="188"/>
      <c r="J348" s="188"/>
      <c r="K348" s="188"/>
      <c r="L348" s="188"/>
      <c r="M348" s="188"/>
      <c r="O348" s="26"/>
      <c r="P348" s="4"/>
      <c r="Q348" s="3"/>
    </row>
    <row r="349" spans="3:17" ht="34.5" customHeight="1" x14ac:dyDescent="0.25">
      <c r="C349" s="2"/>
      <c r="E349" s="188"/>
      <c r="F349" s="188"/>
      <c r="G349" s="188"/>
      <c r="H349" s="188"/>
      <c r="I349" s="188"/>
      <c r="J349" s="188"/>
      <c r="K349" s="188"/>
      <c r="L349" s="188"/>
      <c r="M349" s="188"/>
      <c r="O349" s="4"/>
      <c r="P349" s="4"/>
      <c r="Q349" s="3"/>
    </row>
    <row r="350" spans="3:17" ht="64.5" customHeight="1" x14ac:dyDescent="0.25">
      <c r="C350" s="2"/>
      <c r="D350" s="14"/>
      <c r="E350" s="188"/>
      <c r="F350" s="188"/>
      <c r="G350" s="188"/>
      <c r="H350" s="188"/>
      <c r="I350" s="188"/>
      <c r="J350" s="188"/>
      <c r="K350" s="188"/>
      <c r="L350" s="188"/>
      <c r="M350" s="188"/>
      <c r="O350" s="4"/>
      <c r="P350" s="4"/>
      <c r="Q350" s="3"/>
    </row>
    <row r="351" spans="3:17" ht="48" customHeight="1" x14ac:dyDescent="0.25">
      <c r="C351" s="2"/>
      <c r="E351" s="188"/>
      <c r="F351" s="188"/>
      <c r="G351" s="188"/>
      <c r="H351" s="188"/>
      <c r="I351" s="188"/>
      <c r="J351" s="188"/>
      <c r="K351" s="188"/>
      <c r="L351" s="188"/>
      <c r="M351" s="188"/>
      <c r="O351" s="4"/>
      <c r="P351" s="4"/>
      <c r="Q351" s="3"/>
    </row>
    <row r="352" spans="3:17" ht="48" customHeight="1" x14ac:dyDescent="0.25">
      <c r="C352" s="2"/>
      <c r="E352" s="188"/>
      <c r="F352" s="188"/>
      <c r="G352" s="188"/>
      <c r="H352" s="188"/>
      <c r="I352" s="188"/>
      <c r="J352" s="188"/>
      <c r="K352" s="188"/>
      <c r="L352" s="188"/>
      <c r="M352" s="188"/>
      <c r="O352" s="4"/>
      <c r="P352" s="4"/>
      <c r="Q352" s="3"/>
    </row>
    <row r="353" spans="3:17" ht="32.25" customHeight="1" x14ac:dyDescent="0.25">
      <c r="C353" s="2"/>
      <c r="E353" s="188"/>
      <c r="F353" s="188"/>
      <c r="G353" s="188"/>
      <c r="H353" s="188"/>
      <c r="I353" s="188"/>
      <c r="J353" s="188"/>
      <c r="K353" s="188"/>
      <c r="L353" s="188"/>
      <c r="M353" s="188"/>
      <c r="O353" s="4"/>
      <c r="P353" s="4"/>
      <c r="Q353" s="3"/>
    </row>
    <row r="354" spans="3:17" ht="47.25" customHeight="1" x14ac:dyDescent="0.25">
      <c r="C354" s="2"/>
      <c r="E354" s="188"/>
      <c r="F354" s="188"/>
      <c r="G354" s="188"/>
      <c r="H354" s="188"/>
      <c r="I354" s="188"/>
      <c r="J354" s="188"/>
      <c r="K354" s="188"/>
      <c r="L354" s="188"/>
      <c r="M354" s="188"/>
      <c r="O354" s="4"/>
      <c r="P354" s="4"/>
      <c r="Q354" s="3"/>
    </row>
    <row r="355" spans="3:17" ht="32.25" customHeight="1" x14ac:dyDescent="0.25">
      <c r="C355" s="2"/>
      <c r="E355" s="188"/>
      <c r="F355" s="188"/>
      <c r="G355" s="188"/>
      <c r="H355" s="188"/>
      <c r="I355" s="188"/>
      <c r="J355" s="188"/>
      <c r="K355" s="188"/>
      <c r="L355" s="188"/>
      <c r="M355" s="188"/>
      <c r="O355" s="4"/>
      <c r="P355" s="4"/>
      <c r="Q355" s="3"/>
    </row>
    <row r="356" spans="3:17" ht="32.25" customHeight="1" x14ac:dyDescent="0.25">
      <c r="C356" s="2"/>
      <c r="E356" s="188"/>
      <c r="F356" s="188"/>
      <c r="G356" s="188"/>
      <c r="H356" s="188"/>
      <c r="I356" s="188"/>
      <c r="J356" s="188"/>
      <c r="K356" s="188"/>
      <c r="L356" s="188"/>
      <c r="M356" s="188"/>
      <c r="O356" s="4"/>
      <c r="P356" s="4"/>
      <c r="Q356" s="3"/>
    </row>
  </sheetData>
  <sheetProtection algorithmName="SHA-512" hashValue="vTNlU4xUsMiJYS08PlSCcbAgcqE34N9sqyU+oSPksUcqMPoE7gyuCmDifq0tZ9ZKfJNhCTdwJ0GOXMmgltoJcw==" saltValue="ZocLr+Btd/PEgYPGsqPIGQ==" spinCount="100000" sheet="1" formatCells="0" formatColumns="0" formatRows="0" insertColumns="0" insertRows="0" insertHyperlinks="0" deleteColumns="0" deleteRows="0" sort="0" autoFilter="0" pivotTables="0"/>
  <protectedRanges>
    <protectedRange sqref="O4 R5:R6" name="info"/>
  </protectedRanges>
  <mergeCells count="137">
    <mergeCell ref="E163:I163"/>
    <mergeCell ref="E97:Q97"/>
    <mergeCell ref="E46:I46"/>
    <mergeCell ref="E65:I65"/>
    <mergeCell ref="E77:I77"/>
    <mergeCell ref="E88:I88"/>
    <mergeCell ref="E104:I104"/>
    <mergeCell ref="E116:I116"/>
    <mergeCell ref="E125:I125"/>
    <mergeCell ref="E152:Q152"/>
    <mergeCell ref="E153:Q153"/>
    <mergeCell ref="E112:Q112"/>
    <mergeCell ref="E146:Q146"/>
    <mergeCell ref="E161:Q161"/>
    <mergeCell ref="E159:Q159"/>
    <mergeCell ref="E160:Q160"/>
    <mergeCell ref="E128:Q128"/>
    <mergeCell ref="E129:Q129"/>
    <mergeCell ref="E130:Q130"/>
    <mergeCell ref="E154:Q154"/>
    <mergeCell ref="E155:Q155"/>
    <mergeCell ref="E156:Q156"/>
    <mergeCell ref="E157:Q157"/>
    <mergeCell ref="E158:Q158"/>
    <mergeCell ref="E325:M325"/>
    <mergeCell ref="E307:M307"/>
    <mergeCell ref="E308:M308"/>
    <mergeCell ref="E309:M309"/>
    <mergeCell ref="E310:M310"/>
    <mergeCell ref="E318:M318"/>
    <mergeCell ref="E319:M319"/>
    <mergeCell ref="E320:M320"/>
    <mergeCell ref="E321:M321"/>
    <mergeCell ref="E322:M322"/>
    <mergeCell ref="E323:M323"/>
    <mergeCell ref="E324:M324"/>
    <mergeCell ref="E352:M352"/>
    <mergeCell ref="E353:M353"/>
    <mergeCell ref="E354:M354"/>
    <mergeCell ref="E355:M355"/>
    <mergeCell ref="E356:M356"/>
    <mergeCell ref="E351:M351"/>
    <mergeCell ref="E326:M326"/>
    <mergeCell ref="E327:M327"/>
    <mergeCell ref="E335:M335"/>
    <mergeCell ref="E336:M336"/>
    <mergeCell ref="E337:M337"/>
    <mergeCell ref="E338:M338"/>
    <mergeCell ref="E346:M346"/>
    <mergeCell ref="E347:M347"/>
    <mergeCell ref="E348:M348"/>
    <mergeCell ref="E349:M349"/>
    <mergeCell ref="E350:M350"/>
    <mergeCell ref="E131:Q131"/>
    <mergeCell ref="E132:Q132"/>
    <mergeCell ref="E133:Q133"/>
    <mergeCell ref="E134:Q134"/>
    <mergeCell ref="E151:Q151"/>
    <mergeCell ref="E136:I136"/>
    <mergeCell ref="E148:I148"/>
    <mergeCell ref="E99:Q99"/>
    <mergeCell ref="E100:Q100"/>
    <mergeCell ref="E101:Q101"/>
    <mergeCell ref="E108:Q108"/>
    <mergeCell ref="E109:Q109"/>
    <mergeCell ref="E110:Q110"/>
    <mergeCell ref="E111:Q111"/>
    <mergeCell ref="E145:Q145"/>
    <mergeCell ref="E140:Q140"/>
    <mergeCell ref="F141:Q141"/>
    <mergeCell ref="F142:Q142"/>
    <mergeCell ref="E143:Q143"/>
    <mergeCell ref="E144:Q144"/>
    <mergeCell ref="E102:Q102"/>
    <mergeCell ref="E119:Q119"/>
    <mergeCell ref="E120:Q120"/>
    <mergeCell ref="E121:Q121"/>
    <mergeCell ref="E122:Q122"/>
    <mergeCell ref="E123:Q123"/>
    <mergeCell ref="E113:Q113"/>
    <mergeCell ref="E114:Q114"/>
    <mergeCell ref="E96:Q96"/>
    <mergeCell ref="E73:Q73"/>
    <mergeCell ref="E74:Q74"/>
    <mergeCell ref="E75:Q75"/>
    <mergeCell ref="E82:Q82"/>
    <mergeCell ref="E83:Q83"/>
    <mergeCell ref="E84:Q84"/>
    <mergeCell ref="E92:Q92"/>
    <mergeCell ref="E98:Q98"/>
    <mergeCell ref="E93:Q93"/>
    <mergeCell ref="E85:Q85"/>
    <mergeCell ref="E86:Q86"/>
    <mergeCell ref="E59:Q59"/>
    <mergeCell ref="E60:Q60"/>
    <mergeCell ref="E80:Q80"/>
    <mergeCell ref="E81:Q81"/>
    <mergeCell ref="E26:I26"/>
    <mergeCell ref="E35:I35"/>
    <mergeCell ref="E52:Q52"/>
    <mergeCell ref="E53:Q53"/>
    <mergeCell ref="E54:Q54"/>
    <mergeCell ref="E56:I56"/>
    <mergeCell ref="E50:Q50"/>
    <mergeCell ref="E51:Q51"/>
    <mergeCell ref="E38:Q38"/>
    <mergeCell ref="E39:Q39"/>
    <mergeCell ref="E40:Q40"/>
    <mergeCell ref="E61:Q61"/>
    <mergeCell ref="E62:Q62"/>
    <mergeCell ref="E63:Q63"/>
    <mergeCell ref="E68:Q68"/>
    <mergeCell ref="E71:Q71"/>
    <mergeCell ref="E72:Q72"/>
    <mergeCell ref="D2:L2"/>
    <mergeCell ref="O6:R6"/>
    <mergeCell ref="E41:Q41"/>
    <mergeCell ref="E42:Q42"/>
    <mergeCell ref="E43:Q43"/>
    <mergeCell ref="E44:Q44"/>
    <mergeCell ref="E29:Q29"/>
    <mergeCell ref="E30:Q30"/>
    <mergeCell ref="E31:Q31"/>
    <mergeCell ref="E32:Q32"/>
    <mergeCell ref="E33:Q33"/>
    <mergeCell ref="M4:N4"/>
    <mergeCell ref="M5:N5"/>
    <mergeCell ref="M6:N6"/>
    <mergeCell ref="M8:N8"/>
    <mergeCell ref="D19:J19"/>
    <mergeCell ref="E20:Q20"/>
    <mergeCell ref="E21:Q21"/>
    <mergeCell ref="E22:Q22"/>
    <mergeCell ref="E23:Q23"/>
    <mergeCell ref="E24:Q24"/>
    <mergeCell ref="R13:R14"/>
    <mergeCell ref="M13:Q14"/>
  </mergeCells>
  <conditionalFormatting sqref="D263">
    <cfRule type="expression" dxfId="29" priority="218">
      <formula>IF(AND(#REF!=FALSE,#REF!=FALSE),TRUE,FALSE)</formula>
    </cfRule>
  </conditionalFormatting>
  <conditionalFormatting sqref="D293">
    <cfRule type="expression" dxfId="28" priority="214">
      <formula>IF(AND(#REF!=FALSE,#REF!=FALSE),TRUE,FALSE)</formula>
    </cfRule>
  </conditionalFormatting>
  <conditionalFormatting sqref="D320">
    <cfRule type="expression" dxfId="27" priority="212">
      <formula>IF(#REF!=FALSE,TRUE,FALSE)</formula>
    </cfRule>
  </conditionalFormatting>
  <conditionalFormatting sqref="D322">
    <cfRule type="expression" dxfId="26" priority="213">
      <formula>IF(#REF!=FALSE,TRUE,FALSE)</formula>
    </cfRule>
  </conditionalFormatting>
  <conditionalFormatting sqref="D348">
    <cfRule type="expression" dxfId="25" priority="209">
      <formula>IF(#REF!=FALSE,TRUE,FALSE)</formula>
    </cfRule>
  </conditionalFormatting>
  <conditionalFormatting sqref="D350">
    <cfRule type="expression" dxfId="24" priority="210">
      <formula>IF(#REF!=FALSE,TRUE,FALSE)</formula>
    </cfRule>
  </conditionalFormatting>
  <conditionalFormatting sqref="E251 E281 E312 E340">
    <cfRule type="expression" dxfId="23" priority="222">
      <formula>IF($H$165=1,TRUE,FALSE)</formula>
    </cfRule>
  </conditionalFormatting>
  <conditionalFormatting sqref="E26:I26 E35:I35 E46:I46 E56:I56 E65:I65 E77:I77 E88:I88 E104:I104 E116:I116 E125:I125 E136:I136 E148:I148 E163:I163">
    <cfRule type="expression" dxfId="22" priority="72">
      <formula>$E26=$V$10</formula>
    </cfRule>
    <cfRule type="expression" dxfId="21" priority="73">
      <formula>$E26=$V$9</formula>
    </cfRule>
    <cfRule type="expression" dxfId="20" priority="74">
      <formula>$E26=$V$8</formula>
    </cfRule>
    <cfRule type="expression" dxfId="19" priority="75">
      <formula>$E26=$V$7</formula>
    </cfRule>
    <cfRule type="expression" dxfId="18" priority="76">
      <formula>$E26=$V$6</formula>
    </cfRule>
  </conditionalFormatting>
  <conditionalFormatting sqref="F251 F281 F312 F340">
    <cfRule type="expression" dxfId="17" priority="224">
      <formula>IF($H$165=2,TRUE,FALSE)</formula>
    </cfRule>
  </conditionalFormatting>
  <conditionalFormatting sqref="G251 G281 G312 G340">
    <cfRule type="expression" dxfId="16" priority="226">
      <formula>IF($H$165=3,TRUE,FALSE)</formula>
    </cfRule>
  </conditionalFormatting>
  <conditionalFormatting sqref="H251 H281 H312 H340">
    <cfRule type="expression" dxfId="15" priority="228">
      <formula>IF($H$165=4,TRUE,FALSE)</formula>
    </cfRule>
  </conditionalFormatting>
  <conditionalFormatting sqref="K256">
    <cfRule type="expression" dxfId="14" priority="219">
      <formula>IF($K$256&gt;2.5,TRUE,FALSE)</formula>
    </cfRule>
  </conditionalFormatting>
  <conditionalFormatting sqref="K286">
    <cfRule type="expression" dxfId="13" priority="215">
      <formula>IF($K$286&gt;2.5,TRUE,FALSE)</formula>
    </cfRule>
  </conditionalFormatting>
  <conditionalFormatting sqref="K317">
    <cfRule type="expression" dxfId="12" priority="211">
      <formula>IF($K$317&gt;2.5,TRUE,FALSE)</formula>
    </cfRule>
  </conditionalFormatting>
  <conditionalFormatting sqref="K345">
    <cfRule type="expression" dxfId="11" priority="208">
      <formula>IF($K$317&gt;2.5,TRUE,FALSE)</formula>
    </cfRule>
  </conditionalFormatting>
  <conditionalFormatting sqref="M13:R14">
    <cfRule type="expression" dxfId="10" priority="10">
      <formula>$R$13&gt;0</formula>
    </cfRule>
    <cfRule type="expression" dxfId="9" priority="1">
      <formula>AND($R$13&gt;=0.7,$R$8&gt;=0.5,$R$9&gt;=0.5,$R$10&gt;=0.5,$R$11&gt;=0.5,$R$12&gt;=0.5)</formula>
    </cfRule>
    <cfRule type="expression" dxfId="8" priority="8">
      <formula>$R$13&gt;=0.5</formula>
    </cfRule>
    <cfRule type="expression" dxfId="7" priority="9">
      <formula>$R$13&gt;=0.3</formula>
    </cfRule>
  </conditionalFormatting>
  <conditionalFormatting sqref="P8 P10:P12">
    <cfRule type="expression" dxfId="6" priority="302">
      <formula>IF($P8:$P13&gt;2.5,TRUE,FALSE)</formula>
    </cfRule>
  </conditionalFormatting>
  <conditionalFormatting sqref="P9">
    <cfRule type="expression" dxfId="5" priority="305">
      <formula>IF($P9:$P13&gt;2.5,TRUE,FALSE)</formula>
    </cfRule>
  </conditionalFormatting>
  <conditionalFormatting sqref="Q8">
    <cfRule type="expression" priority="303">
      <formula>IF($P8:$P13&gt;2.5,TRUE,FALSE)</formula>
    </cfRule>
  </conditionalFormatting>
  <conditionalFormatting sqref="Q9">
    <cfRule type="expression" priority="308">
      <formula>IF($P9:$P13&gt;2.5,TRUE,FALSE)</formula>
    </cfRule>
  </conditionalFormatting>
  <conditionalFormatting sqref="Q10:Q12">
    <cfRule type="expression" priority="203">
      <formula>IF($K10:$K15&gt;2.5,TRUE,FALSE)</formula>
    </cfRule>
  </conditionalFormatting>
  <conditionalFormatting sqref="R18">
    <cfRule type="expression" dxfId="4" priority="217">
      <formula>IF($R$18&gt;2.5,TRUE,FALSE)</formula>
    </cfRule>
  </conditionalFormatting>
  <conditionalFormatting sqref="R48">
    <cfRule type="expression" dxfId="3" priority="2">
      <formula>IF($R$18&gt;2.5,TRUE,FALSE)</formula>
    </cfRule>
  </conditionalFormatting>
  <conditionalFormatting sqref="R90">
    <cfRule type="expression" dxfId="2" priority="220">
      <formula>IF($R$90&gt;2.5,TRUE,FALSE)</formula>
    </cfRule>
  </conditionalFormatting>
  <conditionalFormatting sqref="R106">
    <cfRule type="expression" dxfId="1" priority="206">
      <formula>IF($R$106&gt;2.5,TRUE,FALSE)</formula>
    </cfRule>
  </conditionalFormatting>
  <conditionalFormatting sqref="R138">
    <cfRule type="expression" dxfId="0" priority="216">
      <formula>IF($R$138&gt;2.5,TRUE,FALSE)</formula>
    </cfRule>
  </conditionalFormatting>
  <dataValidations count="1">
    <dataValidation type="list" allowBlank="1" showInputMessage="1" showErrorMessage="1" sqref="E26 E35 E46 E65 E77 E88 E104 E116 E125 E136 E148 E163 E56" xr:uid="{32F3B32A-302B-4FF3-9DCC-C15B15C83FBE}">
      <formula1>$V$5:$V$10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33" r:id="rId4" name="Check Box 137">
              <controlPr locked="0" defaultSize="0" autoFill="0" autoLine="0" autoPict="0">
                <anchor moveWithCells="1">
                  <from>
                    <xdr:col>3</xdr:col>
                    <xdr:colOff>361950</xdr:colOff>
                    <xdr:row>90</xdr:row>
                    <xdr:rowOff>247650</xdr:rowOff>
                  </from>
                  <to>
                    <xdr:col>4</xdr:col>
                    <xdr:colOff>19050</xdr:colOff>
                    <xdr:row>91</xdr:row>
                    <xdr:rowOff>190500</xdr:rowOff>
                  </to>
                </anchor>
              </controlPr>
            </control>
          </mc:Choice>
        </mc:AlternateContent>
        <mc:AlternateContent xmlns:mc="http://schemas.openxmlformats.org/markup-compatibility/2006">
          <mc:Choice Requires="x14">
            <control shapeId="4234" r:id="rId5" name="Check Box 138">
              <controlPr locked="0" defaultSize="0" autoFill="0" autoLine="0" autoPict="0">
                <anchor moveWithCells="1">
                  <from>
                    <xdr:col>3</xdr:col>
                    <xdr:colOff>352425</xdr:colOff>
                    <xdr:row>92</xdr:row>
                    <xdr:rowOff>9525</xdr:rowOff>
                  </from>
                  <to>
                    <xdr:col>4</xdr:col>
                    <xdr:colOff>0</xdr:colOff>
                    <xdr:row>92</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d9cf58-5850-4dbc-a085-82b1579346f3">
      <Terms xmlns="http://schemas.microsoft.com/office/infopath/2007/PartnerControls"/>
    </lcf76f155ced4ddcb4097134ff3c332f>
    <TaxCatchAll xmlns="0845fd91-313c-4c23-954a-2553e3458d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07E50A8F1DDB49901E4DD000895C7F" ma:contentTypeVersion="17" ma:contentTypeDescription="Opret et nyt dokument." ma:contentTypeScope="" ma:versionID="601ab6c0fc8c10e6a2d9121107974efb">
  <xsd:schema xmlns:xsd="http://www.w3.org/2001/XMLSchema" xmlns:xs="http://www.w3.org/2001/XMLSchema" xmlns:p="http://schemas.microsoft.com/office/2006/metadata/properties" xmlns:ns2="52d9cf58-5850-4dbc-a085-82b1579346f3" xmlns:ns3="0845fd91-313c-4c23-954a-2553e3458d4f" targetNamespace="http://schemas.microsoft.com/office/2006/metadata/properties" ma:root="true" ma:fieldsID="9bd88b95eee952fee3f975b49017e48c" ns2:_="" ns3:_="">
    <xsd:import namespace="52d9cf58-5850-4dbc-a085-82b1579346f3"/>
    <xsd:import namespace="0845fd91-313c-4c23-954a-2553e3458d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d9cf58-5850-4dbc-a085-82b157934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4280611e-bb40-4ceb-8d8b-b0ec2b3c83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45fd91-313c-4c23-954a-2553e3458d4f"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b31f0b0c-548a-484b-b7e4-9d810d902be8}" ma:internalName="TaxCatchAll" ma:showField="CatchAllData" ma:web="0845fd91-313c-4c23-954a-2553e345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E672B-95D1-4845-9A2A-D0B3960C6AED}">
  <ds:schemaRefs>
    <ds:schemaRef ds:uri="http://schemas.microsoft.com/office/2006/metadata/properties"/>
    <ds:schemaRef ds:uri="http://schemas.microsoft.com/office/infopath/2007/PartnerControls"/>
    <ds:schemaRef ds:uri="52d9cf58-5850-4dbc-a085-82b1579346f3"/>
    <ds:schemaRef ds:uri="0845fd91-313c-4c23-954a-2553e3458d4f"/>
  </ds:schemaRefs>
</ds:datastoreItem>
</file>

<file path=customXml/itemProps2.xml><?xml version="1.0" encoding="utf-8"?>
<ds:datastoreItem xmlns:ds="http://schemas.openxmlformats.org/officeDocument/2006/customXml" ds:itemID="{B62E5D4B-D619-4736-9919-4C67392CE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d9cf58-5850-4dbc-a085-82b1579346f3"/>
    <ds:schemaRef ds:uri="0845fd91-313c-4c23-954a-2553e345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B807B8-482A-4100-BAFE-E751A2084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Kolofon</vt:lpstr>
      <vt:lpstr>Vejledning</vt:lpstr>
      <vt:lpstr>Screening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Trine Bentzen</dc:creator>
  <cp:lastModifiedBy>Cathrine Laursen</cp:lastModifiedBy>
  <dcterms:created xsi:type="dcterms:W3CDTF">2021-12-01T07:56:25Z</dcterms:created>
  <dcterms:modified xsi:type="dcterms:W3CDTF">2023-08-25T06:38:30Z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0x010100BD07E50A8F1DDB49901E4DD000895C7F</vt:lpwstr>
  </property>
</Properties>
</file>